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15"/>
  </bookViews>
  <sheets>
    <sheet name="komumal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5" i="11" l="1"/>
  <c r="C55" i="11" l="1"/>
  <c r="D55" i="11"/>
  <c r="D17" i="11"/>
  <c r="D24" i="11"/>
  <c r="D35" i="11"/>
  <c r="D38" i="11"/>
  <c r="D54" i="11"/>
  <c r="J54" i="11"/>
  <c r="J38" i="11"/>
  <c r="J35" i="11"/>
  <c r="J32" i="11"/>
  <c r="J31" i="11"/>
  <c r="J30" i="11"/>
  <c r="J28" i="11"/>
  <c r="J24" i="11"/>
  <c r="J23" i="11"/>
  <c r="J17" i="11"/>
  <c r="J53" i="11" l="1"/>
  <c r="C54" i="11"/>
  <c r="F7" i="11"/>
  <c r="H7" i="11"/>
  <c r="F8" i="11"/>
  <c r="H8" i="11"/>
  <c r="F9" i="11"/>
  <c r="H9" i="11"/>
  <c r="F10" i="11"/>
  <c r="H10" i="11"/>
  <c r="F11" i="11"/>
  <c r="H11" i="11"/>
  <c r="F12" i="11"/>
  <c r="H12" i="11"/>
  <c r="F13" i="11"/>
  <c r="H13" i="11"/>
  <c r="F14" i="11"/>
  <c r="H14" i="11"/>
  <c r="F15" i="11"/>
  <c r="H15" i="11"/>
  <c r="F16" i="11"/>
  <c r="H16" i="11"/>
  <c r="E17" i="11"/>
  <c r="F19" i="11"/>
  <c r="H19" i="11"/>
  <c r="F20" i="11"/>
  <c r="H20" i="11"/>
  <c r="F21" i="11"/>
  <c r="H21" i="11"/>
  <c r="F22" i="11"/>
  <c r="H22" i="11"/>
  <c r="F23" i="11"/>
  <c r="H23" i="11"/>
  <c r="E24" i="11"/>
  <c r="F26" i="11"/>
  <c r="H26" i="11"/>
  <c r="F27" i="11"/>
  <c r="H27" i="11"/>
  <c r="F28" i="11"/>
  <c r="H28" i="11"/>
  <c r="F30" i="11"/>
  <c r="H30" i="11"/>
  <c r="F31" i="11"/>
  <c r="H31" i="11"/>
  <c r="E35" i="11"/>
  <c r="F37" i="11"/>
  <c r="H37" i="11"/>
  <c r="E38" i="11"/>
  <c r="F40" i="11"/>
  <c r="H40" i="11"/>
  <c r="F41" i="11"/>
  <c r="H41" i="11"/>
  <c r="F42" i="11"/>
  <c r="H42" i="11"/>
  <c r="F43" i="11"/>
  <c r="H43" i="11"/>
  <c r="F44" i="11"/>
  <c r="H44" i="11"/>
  <c r="F45" i="11"/>
  <c r="H45" i="11"/>
  <c r="F46" i="11"/>
  <c r="H46" i="11"/>
  <c r="F47" i="11"/>
  <c r="H47" i="11"/>
  <c r="F48" i="11"/>
  <c r="H48" i="11"/>
  <c r="F49" i="11"/>
  <c r="H49" i="11"/>
  <c r="F50" i="11"/>
  <c r="H50" i="11"/>
  <c r="F51" i="11"/>
  <c r="H51" i="11"/>
  <c r="F52" i="11"/>
  <c r="H52" i="11"/>
  <c r="F54" i="11"/>
  <c r="E54" i="11"/>
  <c r="E55" i="11"/>
  <c r="F35" i="11" l="1"/>
  <c r="F17" i="11"/>
  <c r="F38" i="11"/>
  <c r="F24" i="11"/>
  <c r="F55" i="11" s="1"/>
  <c r="J29" i="11"/>
  <c r="J34" i="11" l="1"/>
  <c r="C35" i="11"/>
  <c r="J41" i="11" l="1"/>
  <c r="J42" i="11"/>
  <c r="J43" i="11"/>
  <c r="J44" i="11"/>
  <c r="J45" i="11"/>
  <c r="J46" i="11"/>
  <c r="J47" i="11"/>
  <c r="J48" i="11"/>
  <c r="J49" i="11"/>
  <c r="J50" i="11"/>
  <c r="J51" i="11"/>
  <c r="J52" i="11"/>
  <c r="J40" i="11"/>
  <c r="J37" i="11"/>
  <c r="J33" i="11"/>
  <c r="C38" i="11" l="1"/>
  <c r="C24" i="11"/>
  <c r="C17" i="11"/>
  <c r="J8" i="11" l="1"/>
  <c r="J9" i="11"/>
  <c r="J11" i="11"/>
  <c r="J13" i="11"/>
  <c r="J19" i="11"/>
  <c r="J26" i="11"/>
  <c r="J27" i="11"/>
  <c r="J10" i="11" l="1"/>
  <c r="J12" i="11"/>
  <c r="J14" i="11"/>
  <c r="J15" i="11"/>
  <c r="J16" i="11"/>
  <c r="I18" i="11"/>
  <c r="J20" i="11"/>
  <c r="J21" i="11"/>
  <c r="J22" i="11"/>
  <c r="I25" i="11"/>
  <c r="I36" i="11"/>
  <c r="I39" i="11"/>
  <c r="J7" i="11"/>
</calcChain>
</file>

<file path=xl/sharedStrings.xml><?xml version="1.0" encoding="utf-8"?>
<sst xmlns="http://schemas.openxmlformats.org/spreadsheetml/2006/main" count="61" uniqueCount="55">
  <si>
    <t>Հ/Հ</t>
  </si>
  <si>
    <t>Տնօրեն</t>
  </si>
  <si>
    <t>Տնտեսվար</t>
  </si>
  <si>
    <t>Հավաքարար</t>
  </si>
  <si>
    <t>Պահակ</t>
  </si>
  <si>
    <t>Բուժքույր</t>
  </si>
  <si>
    <t>Պաշտոնային դրույքաչափ</t>
  </si>
  <si>
    <t>Հաստիքի անվանումը</t>
  </si>
  <si>
    <t>Աշխատավարձն ըստ պաշտոնային դրույքաչափի</t>
  </si>
  <si>
    <t>Տնօրենի տեղակալ</t>
  </si>
  <si>
    <t>Գլխ. հաշվապահ</t>
  </si>
  <si>
    <t>Իրավաբան</t>
  </si>
  <si>
    <t>Հաշվետար-գանձապահ</t>
  </si>
  <si>
    <t>Անձնագրավար</t>
  </si>
  <si>
    <t>Կադրերի տեսուչ</t>
  </si>
  <si>
    <t>Ընդամենը</t>
  </si>
  <si>
    <t>Կենցաղային աղբահավաք բանվոր</t>
  </si>
  <si>
    <t>Պահեստապետ</t>
  </si>
  <si>
    <t>Տանիքագործ</t>
  </si>
  <si>
    <t>Էլեկտրիկ</t>
  </si>
  <si>
    <t>Փականագործ</t>
  </si>
  <si>
    <t>Բանվոր/4 ամիս</t>
  </si>
  <si>
    <t>Վարչական շենքի հավաքարար</t>
  </si>
  <si>
    <t>Գերեզմանատան աշխատակից</t>
  </si>
  <si>
    <t>Զոդող</t>
  </si>
  <si>
    <t>Սանտեխնիկ</t>
  </si>
  <si>
    <t xml:space="preserve">ԸՆԴԱՄԵՆԸ                    </t>
  </si>
  <si>
    <t>Հ Ա Ս Տ Ի Ք Ա Ց ՈՒ Ց Ա Կ
 «ՍԻՍԻԱՆԻ ԲՆԱԿԱՐԱՆԱՅԻՆ ԿՈՄՈՒՆԱԼ ՏՆՏԵՍՈՒԹՅՈՒՆ» ՀՈԱԿ</t>
  </si>
  <si>
    <t>ՂԵԿԱՎԱՐ ԱՆՁՆԱԿԱԶՄ</t>
  </si>
  <si>
    <t>ԱԲՈՆԵՆՏԱԿԱՆ ԲԱԺԻՆ</t>
  </si>
  <si>
    <t>ՍԱՆՄԱՔՐՈՒՄ</t>
  </si>
  <si>
    <t>Աբոնենտ. բ/պետ</t>
  </si>
  <si>
    <t>Աբոնենտ. բաժնի հաշվառող</t>
  </si>
  <si>
    <t>Օպերատոր</t>
  </si>
  <si>
    <t>Իրավաբան. Հսկիչ</t>
  </si>
  <si>
    <t>Հսկիչ գանձող</t>
  </si>
  <si>
    <t>Սան.մաքրման աղբահավաք բանվոր</t>
  </si>
  <si>
    <t>ՍՊԱՍԱՐԿՈՂ ԱՆՁՆԱԿԱԶՄ</t>
  </si>
  <si>
    <t>ԱՂԲԱՀԱՆՈՒԹՅՈՒՆ</t>
  </si>
  <si>
    <t>Հաստիքային միավորի քանակ</t>
  </si>
  <si>
    <t>Աշխատակիցների թվաքանակ</t>
  </si>
  <si>
    <t>Բանվոր /8ամիս/ կանաչապատում</t>
  </si>
  <si>
    <t>Գլխավոր ճարտարագետ</t>
  </si>
  <si>
    <t>Ավագ ճարտարագետ</t>
  </si>
  <si>
    <t>Ավագ հաշվապահ</t>
  </si>
  <si>
    <t>Սանմաքրման աղբահավաք 
բանվոր/գյուղական բնակ. համար</t>
  </si>
  <si>
    <t>Բանվոր /այլընտրանքային/</t>
  </si>
  <si>
    <t>Սանմաքրման աշխատանքների պատասխանատու</t>
  </si>
  <si>
    <t>Աշխատավարձն՝ ըստ դրույքաչափի</t>
  </si>
  <si>
    <t>Համայնքապետարանի աշխատակազմի քարտուղար                  Կ․Իվանյան</t>
  </si>
  <si>
    <t>Որոտան գետի մաքրման բանվոր</t>
  </si>
  <si>
    <t>Կոյուղագործ</t>
  </si>
  <si>
    <t>Պանթեոնի աշխատակից</t>
  </si>
  <si>
    <t>Հավելված 1
ՀՀ Սյունիքի մարզի Սիսիան համայնքի ավագանու 2025թ. _________________
թիվ ________________ որոշման</t>
  </si>
  <si>
    <t xml:space="preserve">Էլեկտրիկ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</si>
</sst>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դ_ր_._-;\-* #,##0\ _դ_ր_._-;_-* &quot;-&quot;\ _դ_ր_._-;_-@_-"/>
    <numFmt numFmtId="165" formatCode="_-* #,##0.00\ _դ_ր_._-;\-* #,##0.00\ _դ_ր_._-;_-* &quot;-&quot;??\ _դ_ր_._-;_-@_-"/>
    <numFmt numFmtId="166" formatCode="_-* #,##0\ _դ_ր_._-;\-* #,##0\ _դ_ր_._-;_-* &quot;-&quot;??\ _դ_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indexed="8"/>
      <name val="Arial LatArm"/>
      <family val="2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  <font>
      <b/>
      <sz val="10"/>
      <name val="GHEA Grapalat"/>
      <family val="3"/>
    </font>
    <font>
      <sz val="10"/>
      <color theme="1"/>
      <name val="GHEA Grapalat"/>
      <family val="3"/>
    </font>
    <font>
      <b/>
      <i/>
      <sz val="10"/>
      <color theme="1"/>
      <name val="GHEA Grapalat"/>
      <family val="3"/>
    </font>
    <font>
      <i/>
      <sz val="10"/>
      <color theme="1"/>
      <name val="GHEA Grapalat"/>
      <family val="3"/>
    </font>
    <font>
      <sz val="8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0" xfId="0" applyFont="1"/>
    <xf numFmtId="0" fontId="6" fillId="0" borderId="2" xfId="0" applyFont="1" applyBorder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right" vertical="center"/>
    </xf>
    <xf numFmtId="0" fontId="8" fillId="0" borderId="2" xfId="0" applyFont="1" applyBorder="1"/>
    <xf numFmtId="166" fontId="8" fillId="0" borderId="2" xfId="1" applyNumberFormat="1" applyFont="1" applyBorder="1"/>
    <xf numFmtId="0" fontId="8" fillId="3" borderId="2" xfId="0" applyFont="1" applyFill="1" applyBorder="1"/>
    <xf numFmtId="0" fontId="2" fillId="3" borderId="0" xfId="0" applyFont="1" applyFill="1"/>
    <xf numFmtId="0" fontId="8" fillId="2" borderId="2" xfId="0" applyFont="1" applyFill="1" applyBorder="1" applyAlignment="1">
      <alignment horizontal="center" vertical="center"/>
    </xf>
    <xf numFmtId="166" fontId="8" fillId="0" borderId="2" xfId="0" applyNumberFormat="1" applyFont="1" applyBorder="1"/>
    <xf numFmtId="166" fontId="6" fillId="0" borderId="2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9" fontId="8" fillId="0" borderId="2" xfId="0" applyNumberFormat="1" applyFont="1" applyBorder="1"/>
    <xf numFmtId="166" fontId="8" fillId="3" borderId="2" xfId="1" applyNumberFormat="1" applyFont="1" applyFill="1" applyBorder="1"/>
    <xf numFmtId="166" fontId="8" fillId="3" borderId="0" xfId="1" applyNumberFormat="1" applyFont="1" applyFill="1"/>
    <xf numFmtId="164" fontId="9" fillId="0" borderId="2" xfId="0" applyNumberFormat="1" applyFont="1" applyBorder="1" applyAlignment="1">
      <alignment horizontal="right" vertical="center"/>
    </xf>
    <xf numFmtId="0" fontId="10" fillId="0" borderId="0" xfId="0" applyFont="1"/>
    <xf numFmtId="166" fontId="10" fillId="3" borderId="0" xfId="1" applyNumberFormat="1" applyFont="1" applyFill="1"/>
    <xf numFmtId="0" fontId="10" fillId="0" borderId="2" xfId="0" applyFont="1" applyBorder="1"/>
    <xf numFmtId="166" fontId="9" fillId="0" borderId="2" xfId="0" applyNumberFormat="1" applyFont="1" applyBorder="1" applyAlignment="1">
      <alignment horizontal="center" vertical="center"/>
    </xf>
    <xf numFmtId="166" fontId="2" fillId="0" borderId="0" xfId="0" applyNumberFormat="1" applyFont="1"/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Border="1"/>
    <xf numFmtId="166" fontId="8" fillId="2" borderId="0" xfId="1" applyNumberFormat="1" applyFont="1" applyFill="1" applyBorder="1"/>
    <xf numFmtId="166" fontId="8" fillId="2" borderId="2" xfId="1" applyNumberFormat="1" applyFont="1" applyFill="1" applyBorder="1"/>
    <xf numFmtId="166" fontId="8" fillId="2" borderId="2" xfId="0" applyNumberFormat="1" applyFont="1" applyFill="1" applyBorder="1"/>
    <xf numFmtId="0" fontId="2" fillId="2" borderId="0" xfId="0" applyFont="1" applyFill="1"/>
    <xf numFmtId="0" fontId="8" fillId="2" borderId="2" xfId="0" applyFont="1" applyFill="1" applyBorder="1" applyAlignment="1">
      <alignment vertical="center"/>
    </xf>
    <xf numFmtId="9" fontId="8" fillId="2" borderId="2" xfId="0" applyNumberFormat="1" applyFont="1" applyFill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Normal 26_HASTIQ popoxvac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topLeftCell="A7" workbookViewId="0">
      <selection activeCell="M58" sqref="M58"/>
    </sheetView>
  </sheetViews>
  <sheetFormatPr defaultRowHeight="16.5" x14ac:dyDescent="0.3"/>
  <cols>
    <col min="1" max="1" width="4.85546875" style="4" customWidth="1"/>
    <col min="2" max="2" width="32.85546875" style="1" customWidth="1"/>
    <col min="3" max="3" width="11.28515625" style="1" customWidth="1"/>
    <col min="4" max="4" width="12.7109375" style="4" customWidth="1"/>
    <col min="5" max="5" width="15.28515625" style="1" hidden="1" customWidth="1"/>
    <col min="6" max="6" width="15" style="1" hidden="1" customWidth="1"/>
    <col min="7" max="7" width="9.140625" style="1" hidden="1" customWidth="1"/>
    <col min="8" max="8" width="13.42578125" style="17" hidden="1" customWidth="1"/>
    <col min="9" max="9" width="16.5703125" style="1" customWidth="1"/>
    <col min="10" max="10" width="16.140625" style="1" customWidth="1"/>
    <col min="11" max="11" width="9.140625" style="1"/>
    <col min="12" max="12" width="18" style="1" bestFit="1" customWidth="1"/>
    <col min="13" max="16384" width="9.140625" style="1"/>
  </cols>
  <sheetData>
    <row r="1" spans="1:10" ht="62.25" customHeight="1" x14ac:dyDescent="0.3">
      <c r="I1" s="43" t="s">
        <v>53</v>
      </c>
      <c r="J1" s="44"/>
    </row>
    <row r="2" spans="1:10" ht="48.75" customHeight="1" x14ac:dyDescent="0.3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38.25" customHeight="1" x14ac:dyDescent="0.3">
      <c r="A3" s="56" t="s">
        <v>0</v>
      </c>
      <c r="B3" s="47" t="s">
        <v>7</v>
      </c>
      <c r="C3" s="57" t="s">
        <v>40</v>
      </c>
      <c r="D3" s="47" t="s">
        <v>39</v>
      </c>
      <c r="E3" s="21" t="s">
        <v>6</v>
      </c>
      <c r="F3" s="21" t="s">
        <v>8</v>
      </c>
      <c r="G3" s="7"/>
      <c r="H3" s="6"/>
      <c r="I3" s="47" t="s">
        <v>6</v>
      </c>
      <c r="J3" s="47" t="s">
        <v>48</v>
      </c>
    </row>
    <row r="4" spans="1:10" ht="18.75" customHeight="1" x14ac:dyDescent="0.3">
      <c r="A4" s="56"/>
      <c r="B4" s="47"/>
      <c r="C4" s="57"/>
      <c r="D4" s="47"/>
      <c r="E4" s="5">
        <v>4</v>
      </c>
      <c r="F4" s="5">
        <v>5</v>
      </c>
      <c r="G4" s="7"/>
      <c r="H4" s="6"/>
      <c r="I4" s="47"/>
      <c r="J4" s="47"/>
    </row>
    <row r="5" spans="1:10" ht="18.75" customHeight="1" x14ac:dyDescent="0.3">
      <c r="A5" s="22">
        <v>1</v>
      </c>
      <c r="B5" s="22">
        <v>2</v>
      </c>
      <c r="C5" s="22">
        <v>3</v>
      </c>
      <c r="D5" s="22">
        <v>4</v>
      </c>
      <c r="E5" s="22"/>
      <c r="F5" s="22"/>
      <c r="G5" s="22"/>
      <c r="H5" s="11"/>
      <c r="I5" s="22">
        <v>5</v>
      </c>
      <c r="J5" s="23">
        <v>6</v>
      </c>
    </row>
    <row r="6" spans="1:10" ht="18.75" customHeight="1" x14ac:dyDescent="0.3">
      <c r="A6" s="6"/>
      <c r="B6" s="53" t="s">
        <v>28</v>
      </c>
      <c r="C6" s="54"/>
      <c r="D6" s="54"/>
      <c r="E6" s="54"/>
      <c r="F6" s="55"/>
      <c r="G6" s="16"/>
      <c r="H6" s="16"/>
      <c r="I6" s="16"/>
      <c r="J6" s="16"/>
    </row>
    <row r="7" spans="1:10" ht="18.75" customHeight="1" x14ac:dyDescent="0.3">
      <c r="A7" s="7">
        <v>1</v>
      </c>
      <c r="B7" s="8" t="s">
        <v>1</v>
      </c>
      <c r="C7" s="7">
        <v>1</v>
      </c>
      <c r="D7" s="7">
        <v>1</v>
      </c>
      <c r="E7" s="9">
        <v>250000</v>
      </c>
      <c r="F7" s="9">
        <f>E7*D7</f>
        <v>250000</v>
      </c>
      <c r="G7" s="25">
        <v>0.08</v>
      </c>
      <c r="H7" s="26">
        <f>E7*G7</f>
        <v>20000</v>
      </c>
      <c r="I7" s="15">
        <v>320000</v>
      </c>
      <c r="J7" s="19">
        <f t="shared" ref="J7:J16" si="0">D7*I7</f>
        <v>320000</v>
      </c>
    </row>
    <row r="8" spans="1:10" ht="18.75" customHeight="1" x14ac:dyDescent="0.3">
      <c r="A8" s="7">
        <v>2</v>
      </c>
      <c r="B8" s="8" t="s">
        <v>9</v>
      </c>
      <c r="C8" s="7">
        <v>1</v>
      </c>
      <c r="D8" s="7">
        <v>1</v>
      </c>
      <c r="E8" s="9">
        <v>154000</v>
      </c>
      <c r="F8" s="9">
        <f t="shared" ref="F8:F16" si="1">E8*D8</f>
        <v>154000</v>
      </c>
      <c r="G8" s="25">
        <v>0.08</v>
      </c>
      <c r="H8" s="26">
        <f t="shared" ref="H8:H16" si="2">E8*G8</f>
        <v>12320</v>
      </c>
      <c r="I8" s="15">
        <v>270000</v>
      </c>
      <c r="J8" s="19">
        <f t="shared" si="0"/>
        <v>270000</v>
      </c>
    </row>
    <row r="9" spans="1:10" ht="18.75" customHeight="1" x14ac:dyDescent="0.3">
      <c r="A9" s="7">
        <v>3</v>
      </c>
      <c r="B9" s="8" t="s">
        <v>42</v>
      </c>
      <c r="C9" s="7">
        <v>1</v>
      </c>
      <c r="D9" s="7">
        <v>1</v>
      </c>
      <c r="E9" s="9">
        <v>170500</v>
      </c>
      <c r="F9" s="9">
        <f t="shared" si="1"/>
        <v>170500</v>
      </c>
      <c r="G9" s="25">
        <v>0.08</v>
      </c>
      <c r="H9" s="26">
        <f t="shared" si="2"/>
        <v>13640</v>
      </c>
      <c r="I9" s="15">
        <v>250000</v>
      </c>
      <c r="J9" s="19">
        <f t="shared" si="0"/>
        <v>250000</v>
      </c>
    </row>
    <row r="10" spans="1:10" ht="18.75" customHeight="1" x14ac:dyDescent="0.3">
      <c r="A10" s="7">
        <v>4</v>
      </c>
      <c r="B10" s="8" t="s">
        <v>43</v>
      </c>
      <c r="C10" s="7">
        <v>1</v>
      </c>
      <c r="D10" s="7">
        <v>1</v>
      </c>
      <c r="E10" s="9">
        <v>150000</v>
      </c>
      <c r="F10" s="9">
        <f t="shared" si="1"/>
        <v>150000</v>
      </c>
      <c r="G10" s="25">
        <v>0.08</v>
      </c>
      <c r="H10" s="26">
        <f t="shared" si="2"/>
        <v>12000</v>
      </c>
      <c r="I10" s="15">
        <v>190000</v>
      </c>
      <c r="J10" s="19">
        <f t="shared" si="0"/>
        <v>190000</v>
      </c>
    </row>
    <row r="11" spans="1:10" ht="18.75" customHeight="1" x14ac:dyDescent="0.3">
      <c r="A11" s="7">
        <v>5</v>
      </c>
      <c r="B11" s="8" t="s">
        <v>10</v>
      </c>
      <c r="C11" s="7">
        <v>1</v>
      </c>
      <c r="D11" s="7">
        <v>1</v>
      </c>
      <c r="E11" s="9">
        <v>170500</v>
      </c>
      <c r="F11" s="9">
        <f t="shared" si="1"/>
        <v>170500</v>
      </c>
      <c r="G11" s="25">
        <v>0.08</v>
      </c>
      <c r="H11" s="26">
        <f t="shared" si="2"/>
        <v>13640</v>
      </c>
      <c r="I11" s="15">
        <v>250000</v>
      </c>
      <c r="J11" s="19">
        <f t="shared" si="0"/>
        <v>250000</v>
      </c>
    </row>
    <row r="12" spans="1:10" ht="18.75" customHeight="1" x14ac:dyDescent="0.3">
      <c r="A12" s="7">
        <v>6</v>
      </c>
      <c r="B12" s="8" t="s">
        <v>44</v>
      </c>
      <c r="C12" s="7">
        <v>1</v>
      </c>
      <c r="D12" s="7">
        <v>1</v>
      </c>
      <c r="E12" s="9">
        <v>150000</v>
      </c>
      <c r="F12" s="9">
        <f t="shared" si="1"/>
        <v>150000</v>
      </c>
      <c r="G12" s="25">
        <v>0.08</v>
      </c>
      <c r="H12" s="26">
        <f t="shared" si="2"/>
        <v>12000</v>
      </c>
      <c r="I12" s="15">
        <v>180000</v>
      </c>
      <c r="J12" s="19">
        <f t="shared" si="0"/>
        <v>180000</v>
      </c>
    </row>
    <row r="13" spans="1:10" ht="18.75" customHeight="1" x14ac:dyDescent="0.3">
      <c r="A13" s="7">
        <v>7</v>
      </c>
      <c r="B13" s="8" t="s">
        <v>11</v>
      </c>
      <c r="C13" s="7">
        <v>1</v>
      </c>
      <c r="D13" s="7">
        <v>1</v>
      </c>
      <c r="E13" s="9">
        <v>121000</v>
      </c>
      <c r="F13" s="9">
        <f t="shared" si="1"/>
        <v>121000</v>
      </c>
      <c r="G13" s="25">
        <v>0.08</v>
      </c>
      <c r="H13" s="26">
        <f t="shared" si="2"/>
        <v>9680</v>
      </c>
      <c r="I13" s="15">
        <v>200000</v>
      </c>
      <c r="J13" s="19">
        <f t="shared" si="0"/>
        <v>200000</v>
      </c>
    </row>
    <row r="14" spans="1:10" ht="18.75" customHeight="1" x14ac:dyDescent="0.3">
      <c r="A14" s="7">
        <v>8</v>
      </c>
      <c r="B14" s="8" t="s">
        <v>12</v>
      </c>
      <c r="C14" s="7">
        <v>1</v>
      </c>
      <c r="D14" s="7">
        <v>1</v>
      </c>
      <c r="E14" s="9">
        <v>110000</v>
      </c>
      <c r="F14" s="9">
        <f t="shared" si="1"/>
        <v>110000</v>
      </c>
      <c r="G14" s="25">
        <v>0.08</v>
      </c>
      <c r="H14" s="26">
        <f t="shared" si="2"/>
        <v>8800</v>
      </c>
      <c r="I14" s="15">
        <v>140000</v>
      </c>
      <c r="J14" s="19">
        <f t="shared" si="0"/>
        <v>140000</v>
      </c>
    </row>
    <row r="15" spans="1:10" ht="18.75" customHeight="1" x14ac:dyDescent="0.3">
      <c r="A15" s="7">
        <v>9</v>
      </c>
      <c r="B15" s="8" t="s">
        <v>13</v>
      </c>
      <c r="C15" s="7">
        <v>1</v>
      </c>
      <c r="D15" s="7">
        <v>1</v>
      </c>
      <c r="E15" s="9">
        <v>110000</v>
      </c>
      <c r="F15" s="9">
        <f t="shared" si="1"/>
        <v>110000</v>
      </c>
      <c r="G15" s="25">
        <v>0.08</v>
      </c>
      <c r="H15" s="26">
        <f t="shared" si="2"/>
        <v>8800</v>
      </c>
      <c r="I15" s="15">
        <v>130000</v>
      </c>
      <c r="J15" s="19">
        <f t="shared" si="0"/>
        <v>130000</v>
      </c>
    </row>
    <row r="16" spans="1:10" ht="18.75" customHeight="1" x14ac:dyDescent="0.3">
      <c r="A16" s="7">
        <v>10</v>
      </c>
      <c r="B16" s="8" t="s">
        <v>14</v>
      </c>
      <c r="C16" s="7">
        <v>1</v>
      </c>
      <c r="D16" s="7">
        <v>1</v>
      </c>
      <c r="E16" s="9">
        <v>110000</v>
      </c>
      <c r="F16" s="9">
        <f t="shared" si="1"/>
        <v>110000</v>
      </c>
      <c r="G16" s="25">
        <v>0.08</v>
      </c>
      <c r="H16" s="26">
        <f t="shared" si="2"/>
        <v>8800</v>
      </c>
      <c r="I16" s="15">
        <v>130000</v>
      </c>
      <c r="J16" s="19">
        <f t="shared" si="0"/>
        <v>130000</v>
      </c>
    </row>
    <row r="17" spans="1:11" ht="18.75" customHeight="1" x14ac:dyDescent="0.3">
      <c r="A17" s="7"/>
      <c r="B17" s="2" t="s">
        <v>15</v>
      </c>
      <c r="C17" s="22">
        <f>SUM(C7:C16)</f>
        <v>10</v>
      </c>
      <c r="D17" s="22">
        <f>SUM(D7:D16)</f>
        <v>10</v>
      </c>
      <c r="E17" s="10">
        <f>SUM(E7:E16)</f>
        <v>1496000</v>
      </c>
      <c r="F17" s="10">
        <f>SUM(F7:F16)</f>
        <v>1496000</v>
      </c>
      <c r="G17" s="14"/>
      <c r="H17" s="26"/>
      <c r="I17" s="15"/>
      <c r="J17" s="20">
        <f>SUM(J7:J16)</f>
        <v>2060000</v>
      </c>
    </row>
    <row r="18" spans="1:11" ht="18.75" customHeight="1" x14ac:dyDescent="0.3">
      <c r="A18" s="11"/>
      <c r="B18" s="48" t="s">
        <v>29</v>
      </c>
      <c r="C18" s="49"/>
      <c r="D18" s="49"/>
      <c r="E18" s="49"/>
      <c r="F18" s="50"/>
      <c r="G18" s="16"/>
      <c r="H18" s="26"/>
      <c r="I18" s="26">
        <f>(E18*G18)+E18</f>
        <v>0</v>
      </c>
      <c r="J18" s="16"/>
    </row>
    <row r="19" spans="1:11" ht="18.75" customHeight="1" x14ac:dyDescent="0.3">
      <c r="A19" s="7">
        <v>11</v>
      </c>
      <c r="B19" s="8" t="s">
        <v>31</v>
      </c>
      <c r="C19" s="7">
        <v>1</v>
      </c>
      <c r="D19" s="7">
        <v>1</v>
      </c>
      <c r="E19" s="9">
        <v>115500</v>
      </c>
      <c r="F19" s="9">
        <f>D19*E19</f>
        <v>115500</v>
      </c>
      <c r="G19" s="25">
        <v>0.08</v>
      </c>
      <c r="H19" s="26">
        <f>E19*G19</f>
        <v>9240</v>
      </c>
      <c r="I19" s="15">
        <v>140000</v>
      </c>
      <c r="J19" s="19">
        <f>D19*I19</f>
        <v>140000</v>
      </c>
    </row>
    <row r="20" spans="1:11" ht="18.75" customHeight="1" x14ac:dyDescent="0.3">
      <c r="A20" s="7">
        <v>12</v>
      </c>
      <c r="B20" s="8" t="s">
        <v>32</v>
      </c>
      <c r="C20" s="7">
        <v>1</v>
      </c>
      <c r="D20" s="7">
        <v>1</v>
      </c>
      <c r="E20" s="9">
        <v>110000</v>
      </c>
      <c r="F20" s="9">
        <f>D20*E20</f>
        <v>110000</v>
      </c>
      <c r="G20" s="25">
        <v>0.08</v>
      </c>
      <c r="H20" s="26">
        <f t="shared" ref="H20:H23" si="3">E20*G20</f>
        <v>8800</v>
      </c>
      <c r="I20" s="15">
        <v>130000</v>
      </c>
      <c r="J20" s="19">
        <f>D20*I20</f>
        <v>130000</v>
      </c>
    </row>
    <row r="21" spans="1:11" ht="18.75" customHeight="1" x14ac:dyDescent="0.3">
      <c r="A21" s="7">
        <v>13</v>
      </c>
      <c r="B21" s="8" t="s">
        <v>33</v>
      </c>
      <c r="C21" s="7">
        <v>1</v>
      </c>
      <c r="D21" s="7">
        <v>1</v>
      </c>
      <c r="E21" s="9">
        <v>110000</v>
      </c>
      <c r="F21" s="9">
        <f>D21*E21</f>
        <v>110000</v>
      </c>
      <c r="G21" s="25">
        <v>0.08</v>
      </c>
      <c r="H21" s="26">
        <f t="shared" si="3"/>
        <v>8800</v>
      </c>
      <c r="I21" s="15">
        <v>130000</v>
      </c>
      <c r="J21" s="19">
        <f>D21*I21</f>
        <v>130000</v>
      </c>
    </row>
    <row r="22" spans="1:11" ht="18.75" customHeight="1" x14ac:dyDescent="0.3">
      <c r="A22" s="7">
        <v>14</v>
      </c>
      <c r="B22" s="8" t="s">
        <v>34</v>
      </c>
      <c r="C22" s="7">
        <v>1</v>
      </c>
      <c r="D22" s="7">
        <v>1</v>
      </c>
      <c r="E22" s="9">
        <v>110000</v>
      </c>
      <c r="F22" s="9">
        <f>D22*E22</f>
        <v>110000</v>
      </c>
      <c r="G22" s="25">
        <v>0.08</v>
      </c>
      <c r="H22" s="26">
        <f t="shared" si="3"/>
        <v>8800</v>
      </c>
      <c r="I22" s="15">
        <v>130000</v>
      </c>
      <c r="J22" s="19">
        <f>D22*I22</f>
        <v>130000</v>
      </c>
    </row>
    <row r="23" spans="1:11" ht="18.75" customHeight="1" x14ac:dyDescent="0.3">
      <c r="A23" s="7">
        <v>15</v>
      </c>
      <c r="B23" s="8" t="s">
        <v>35</v>
      </c>
      <c r="C23" s="7">
        <v>4</v>
      </c>
      <c r="D23" s="7">
        <v>4</v>
      </c>
      <c r="E23" s="9">
        <v>104500</v>
      </c>
      <c r="F23" s="9">
        <f>D23*E23</f>
        <v>418000</v>
      </c>
      <c r="G23" s="25">
        <v>0.08</v>
      </c>
      <c r="H23" s="26">
        <f t="shared" si="3"/>
        <v>8360</v>
      </c>
      <c r="I23" s="15">
        <v>130000</v>
      </c>
      <c r="J23" s="19">
        <f>D23*I23</f>
        <v>520000</v>
      </c>
    </row>
    <row r="24" spans="1:11" ht="18.75" customHeight="1" x14ac:dyDescent="0.3">
      <c r="A24" s="7"/>
      <c r="B24" s="2" t="s">
        <v>15</v>
      </c>
      <c r="C24" s="22">
        <f>SUM(C19:C23)</f>
        <v>8</v>
      </c>
      <c r="D24" s="22">
        <f>SUM(D19:D23)</f>
        <v>8</v>
      </c>
      <c r="E24" s="10">
        <f>SUM(E19:E23)</f>
        <v>550000</v>
      </c>
      <c r="F24" s="10">
        <f>SUM(F19:F23)</f>
        <v>863500</v>
      </c>
      <c r="G24" s="14"/>
      <c r="H24" s="26"/>
      <c r="I24" s="15"/>
      <c r="J24" s="20">
        <f>SUM(J19:J23)</f>
        <v>1050000</v>
      </c>
    </row>
    <row r="25" spans="1:11" ht="18.75" customHeight="1" x14ac:dyDescent="0.3">
      <c r="A25" s="11"/>
      <c r="B25" s="48" t="s">
        <v>30</v>
      </c>
      <c r="C25" s="49"/>
      <c r="D25" s="49"/>
      <c r="E25" s="49"/>
      <c r="F25" s="50"/>
      <c r="G25" s="16"/>
      <c r="H25" s="26"/>
      <c r="I25" s="26">
        <f>(E25*G25)+E25</f>
        <v>0</v>
      </c>
      <c r="J25" s="16"/>
    </row>
    <row r="26" spans="1:11" ht="32.25" customHeight="1" x14ac:dyDescent="0.3">
      <c r="A26" s="7">
        <v>16</v>
      </c>
      <c r="B26" s="12" t="s">
        <v>47</v>
      </c>
      <c r="C26" s="7">
        <v>2</v>
      </c>
      <c r="D26" s="7">
        <v>2</v>
      </c>
      <c r="E26" s="9">
        <v>115500</v>
      </c>
      <c r="F26" s="9">
        <f t="shared" ref="F26:F31" si="4">D26*E26</f>
        <v>231000</v>
      </c>
      <c r="G26" s="25">
        <v>0.08</v>
      </c>
      <c r="H26" s="26">
        <f>E26*G26</f>
        <v>9240</v>
      </c>
      <c r="I26" s="15">
        <v>160000</v>
      </c>
      <c r="J26" s="19">
        <f t="shared" ref="J26:J34" si="5">D26*I26</f>
        <v>320000</v>
      </c>
    </row>
    <row r="27" spans="1:11" ht="18.75" customHeight="1" x14ac:dyDescent="0.3">
      <c r="A27" s="7">
        <v>17</v>
      </c>
      <c r="B27" s="8" t="s">
        <v>36</v>
      </c>
      <c r="C27" s="7">
        <v>2</v>
      </c>
      <c r="D27" s="7">
        <v>2</v>
      </c>
      <c r="E27" s="9">
        <v>100404</v>
      </c>
      <c r="F27" s="9">
        <f t="shared" si="4"/>
        <v>200808</v>
      </c>
      <c r="G27" s="25">
        <v>0.08</v>
      </c>
      <c r="H27" s="26">
        <f t="shared" ref="H27:H31" si="6">E27*G27</f>
        <v>8032.3200000000006</v>
      </c>
      <c r="I27" s="15">
        <v>115000</v>
      </c>
      <c r="J27" s="19">
        <f t="shared" si="5"/>
        <v>230000</v>
      </c>
    </row>
    <row r="28" spans="1:11" ht="18.75" customHeight="1" x14ac:dyDescent="0.3">
      <c r="A28" s="7">
        <v>18</v>
      </c>
      <c r="B28" s="8" t="s">
        <v>36</v>
      </c>
      <c r="C28" s="7">
        <v>9</v>
      </c>
      <c r="D28" s="7">
        <v>9</v>
      </c>
      <c r="E28" s="9">
        <v>115500</v>
      </c>
      <c r="F28" s="9">
        <f t="shared" si="4"/>
        <v>1039500</v>
      </c>
      <c r="G28" s="25">
        <v>0.08</v>
      </c>
      <c r="H28" s="26">
        <f t="shared" si="6"/>
        <v>9240</v>
      </c>
      <c r="I28" s="15">
        <v>150000</v>
      </c>
      <c r="J28" s="19">
        <f t="shared" si="5"/>
        <v>1350000</v>
      </c>
    </row>
    <row r="29" spans="1:11" ht="18.75" customHeight="1" x14ac:dyDescent="0.3">
      <c r="A29" s="7">
        <v>19</v>
      </c>
      <c r="B29" s="8" t="s">
        <v>52</v>
      </c>
      <c r="C29" s="7">
        <v>1</v>
      </c>
      <c r="D29" s="7">
        <v>1</v>
      </c>
      <c r="E29" s="9"/>
      <c r="F29" s="9"/>
      <c r="G29" s="25"/>
      <c r="H29" s="26"/>
      <c r="I29" s="15">
        <v>125000</v>
      </c>
      <c r="J29" s="19">
        <f t="shared" si="5"/>
        <v>125000</v>
      </c>
      <c r="K29" s="40"/>
    </row>
    <row r="30" spans="1:11" ht="40.5" customHeight="1" x14ac:dyDescent="0.3">
      <c r="A30" s="7">
        <v>20</v>
      </c>
      <c r="B30" s="12" t="s">
        <v>45</v>
      </c>
      <c r="C30" s="7">
        <v>7</v>
      </c>
      <c r="D30" s="7">
        <v>7</v>
      </c>
      <c r="E30" s="9">
        <v>99000</v>
      </c>
      <c r="F30" s="9">
        <f t="shared" si="4"/>
        <v>693000</v>
      </c>
      <c r="G30" s="25">
        <v>0.08</v>
      </c>
      <c r="H30" s="26">
        <f t="shared" si="6"/>
        <v>7920</v>
      </c>
      <c r="I30" s="15">
        <v>115000</v>
      </c>
      <c r="J30" s="19">
        <f t="shared" si="5"/>
        <v>805000</v>
      </c>
    </row>
    <row r="31" spans="1:11" ht="18.75" customHeight="1" x14ac:dyDescent="0.3">
      <c r="A31" s="7">
        <v>21</v>
      </c>
      <c r="B31" s="8" t="s">
        <v>3</v>
      </c>
      <c r="C31" s="7">
        <v>18</v>
      </c>
      <c r="D31" s="7">
        <v>18</v>
      </c>
      <c r="E31" s="9">
        <v>99000</v>
      </c>
      <c r="F31" s="9">
        <f t="shared" si="4"/>
        <v>1782000</v>
      </c>
      <c r="G31" s="25">
        <v>0.08</v>
      </c>
      <c r="H31" s="26">
        <f t="shared" si="6"/>
        <v>7920</v>
      </c>
      <c r="I31" s="15">
        <v>125000</v>
      </c>
      <c r="J31" s="19">
        <f t="shared" si="5"/>
        <v>2250000</v>
      </c>
    </row>
    <row r="32" spans="1:11" ht="18.75" customHeight="1" x14ac:dyDescent="0.3">
      <c r="A32" s="7">
        <v>22</v>
      </c>
      <c r="B32" s="8" t="s">
        <v>51</v>
      </c>
      <c r="C32" s="7">
        <v>1</v>
      </c>
      <c r="D32" s="7">
        <v>1</v>
      </c>
      <c r="E32" s="9"/>
      <c r="F32" s="9"/>
      <c r="G32" s="25"/>
      <c r="H32" s="26"/>
      <c r="I32" s="15">
        <v>170000</v>
      </c>
      <c r="J32" s="19">
        <f t="shared" si="5"/>
        <v>170000</v>
      </c>
    </row>
    <row r="33" spans="1:11" ht="18.75" customHeight="1" x14ac:dyDescent="0.3">
      <c r="A33" s="7">
        <v>23</v>
      </c>
      <c r="B33" s="12" t="s">
        <v>46</v>
      </c>
      <c r="C33" s="7">
        <v>1</v>
      </c>
      <c r="D33" s="7">
        <v>1</v>
      </c>
      <c r="E33" s="9"/>
      <c r="F33" s="9"/>
      <c r="G33" s="25"/>
      <c r="H33" s="26"/>
      <c r="I33" s="15">
        <v>104000</v>
      </c>
      <c r="J33" s="19">
        <f t="shared" si="5"/>
        <v>104000</v>
      </c>
      <c r="K33" s="40"/>
    </row>
    <row r="34" spans="1:11" ht="18.75" customHeight="1" x14ac:dyDescent="0.3">
      <c r="A34" s="7">
        <v>24</v>
      </c>
      <c r="B34" s="12" t="s">
        <v>50</v>
      </c>
      <c r="C34" s="7">
        <v>1</v>
      </c>
      <c r="D34" s="7">
        <v>1</v>
      </c>
      <c r="E34" s="9"/>
      <c r="F34" s="9"/>
      <c r="G34" s="25"/>
      <c r="H34" s="26"/>
      <c r="I34" s="15">
        <v>115000</v>
      </c>
      <c r="J34" s="19">
        <f t="shared" si="5"/>
        <v>115000</v>
      </c>
      <c r="K34" s="40"/>
    </row>
    <row r="35" spans="1:11" ht="18.75" customHeight="1" x14ac:dyDescent="0.3">
      <c r="A35" s="7"/>
      <c r="B35" s="2" t="s">
        <v>15</v>
      </c>
      <c r="C35" s="22">
        <f>SUM(C26:C34)</f>
        <v>42</v>
      </c>
      <c r="D35" s="22">
        <f>SUM(D26:D34)</f>
        <v>42</v>
      </c>
      <c r="E35" s="10">
        <f>SUM(E26:E32)</f>
        <v>529404</v>
      </c>
      <c r="F35" s="10">
        <f>SUM(F26:F32)</f>
        <v>3946308</v>
      </c>
      <c r="G35" s="14"/>
      <c r="H35" s="26"/>
      <c r="I35" s="15"/>
      <c r="J35" s="20">
        <f>SUM(J26:J34)</f>
        <v>5469000</v>
      </c>
    </row>
    <row r="36" spans="1:11" ht="18.75" customHeight="1" x14ac:dyDescent="0.3">
      <c r="A36" s="11"/>
      <c r="B36" s="48" t="s">
        <v>38</v>
      </c>
      <c r="C36" s="49"/>
      <c r="D36" s="49"/>
      <c r="E36" s="49"/>
      <c r="F36" s="50"/>
      <c r="G36" s="16"/>
      <c r="H36" s="26"/>
      <c r="I36" s="26">
        <f>(E36*G36)+E36</f>
        <v>0</v>
      </c>
      <c r="J36" s="16"/>
    </row>
    <row r="37" spans="1:11" ht="18.75" customHeight="1" x14ac:dyDescent="0.3">
      <c r="A37" s="7">
        <v>25</v>
      </c>
      <c r="B37" s="8" t="s">
        <v>16</v>
      </c>
      <c r="C37" s="7">
        <v>9</v>
      </c>
      <c r="D37" s="7">
        <v>9</v>
      </c>
      <c r="E37" s="9">
        <v>115500</v>
      </c>
      <c r="F37" s="9">
        <f>D37*E37</f>
        <v>1039500</v>
      </c>
      <c r="G37" s="25">
        <v>0.08</v>
      </c>
      <c r="H37" s="26">
        <f t="shared" ref="H37" si="7">E37*G37</f>
        <v>9240</v>
      </c>
      <c r="I37" s="15">
        <v>150000</v>
      </c>
      <c r="J37" s="19">
        <f>D37*I37</f>
        <v>1350000</v>
      </c>
    </row>
    <row r="38" spans="1:11" ht="18.75" customHeight="1" x14ac:dyDescent="0.3">
      <c r="A38" s="7"/>
      <c r="B38" s="2" t="s">
        <v>15</v>
      </c>
      <c r="C38" s="22">
        <f>SUM(C37:C37)</f>
        <v>9</v>
      </c>
      <c r="D38" s="22">
        <f>SUM(D37:D37)</f>
        <v>9</v>
      </c>
      <c r="E38" s="10">
        <f>SUM(E37:E37)</f>
        <v>115500</v>
      </c>
      <c r="F38" s="10">
        <f>SUM(F37:F37)</f>
        <v>1039500</v>
      </c>
      <c r="G38" s="14"/>
      <c r="H38" s="26"/>
      <c r="I38" s="15"/>
      <c r="J38" s="20">
        <f>SUM(J37:J37)</f>
        <v>1350000</v>
      </c>
    </row>
    <row r="39" spans="1:11" ht="18.75" customHeight="1" x14ac:dyDescent="0.3">
      <c r="A39" s="11"/>
      <c r="B39" s="48" t="s">
        <v>37</v>
      </c>
      <c r="C39" s="49"/>
      <c r="D39" s="49"/>
      <c r="E39" s="49"/>
      <c r="F39" s="50"/>
      <c r="G39" s="16"/>
      <c r="H39" s="26"/>
      <c r="I39" s="26">
        <f>(E39*G39)+E39</f>
        <v>0</v>
      </c>
      <c r="J39" s="16"/>
    </row>
    <row r="40" spans="1:11" ht="21.75" customHeight="1" x14ac:dyDescent="0.3">
      <c r="A40" s="7">
        <v>26</v>
      </c>
      <c r="B40" s="8" t="s">
        <v>17</v>
      </c>
      <c r="C40" s="7">
        <v>1</v>
      </c>
      <c r="D40" s="7">
        <v>1</v>
      </c>
      <c r="E40" s="9">
        <v>115500</v>
      </c>
      <c r="F40" s="9">
        <f>D40*E40</f>
        <v>115500</v>
      </c>
      <c r="G40" s="25">
        <v>0.08</v>
      </c>
      <c r="H40" s="26">
        <f>E40*G40</f>
        <v>9240</v>
      </c>
      <c r="I40" s="15">
        <v>150000</v>
      </c>
      <c r="J40" s="19">
        <f t="shared" ref="J40:J53" si="8">D40*I40</f>
        <v>150000</v>
      </c>
    </row>
    <row r="41" spans="1:11" ht="18.75" customHeight="1" x14ac:dyDescent="0.3">
      <c r="A41" s="7">
        <v>27</v>
      </c>
      <c r="B41" s="8" t="s">
        <v>18</v>
      </c>
      <c r="C41" s="7">
        <v>1</v>
      </c>
      <c r="D41" s="7">
        <v>1</v>
      </c>
      <c r="E41" s="9">
        <v>99000</v>
      </c>
      <c r="F41" s="9">
        <f t="shared" ref="F41:F52" si="9">D41*E41</f>
        <v>99000</v>
      </c>
      <c r="G41" s="25">
        <v>0.08</v>
      </c>
      <c r="H41" s="26">
        <f t="shared" ref="H41:H52" si="10">E41*G41</f>
        <v>7920</v>
      </c>
      <c r="I41" s="15">
        <v>150000</v>
      </c>
      <c r="J41" s="19">
        <f t="shared" si="8"/>
        <v>150000</v>
      </c>
    </row>
    <row r="42" spans="1:11" ht="18.75" customHeight="1" x14ac:dyDescent="0.3">
      <c r="A42" s="7">
        <v>28</v>
      </c>
      <c r="B42" s="8" t="s">
        <v>19</v>
      </c>
      <c r="C42" s="7">
        <v>2</v>
      </c>
      <c r="D42" s="7">
        <v>2</v>
      </c>
      <c r="E42" s="9">
        <v>115500</v>
      </c>
      <c r="F42" s="9">
        <f t="shared" si="9"/>
        <v>231000</v>
      </c>
      <c r="G42" s="25">
        <v>0.08</v>
      </c>
      <c r="H42" s="26">
        <f t="shared" si="10"/>
        <v>9240</v>
      </c>
      <c r="I42" s="15">
        <v>150000</v>
      </c>
      <c r="J42" s="19">
        <f t="shared" si="8"/>
        <v>300000</v>
      </c>
    </row>
    <row r="43" spans="1:11" ht="18.75" customHeight="1" x14ac:dyDescent="0.3">
      <c r="A43" s="7">
        <v>29</v>
      </c>
      <c r="B43" s="8" t="s">
        <v>2</v>
      </c>
      <c r="C43" s="7">
        <v>1</v>
      </c>
      <c r="D43" s="7">
        <v>1</v>
      </c>
      <c r="E43" s="9">
        <v>99000</v>
      </c>
      <c r="F43" s="9">
        <f t="shared" si="9"/>
        <v>99000</v>
      </c>
      <c r="G43" s="25">
        <v>0.08</v>
      </c>
      <c r="H43" s="26">
        <f t="shared" si="10"/>
        <v>7920</v>
      </c>
      <c r="I43" s="15">
        <v>150000</v>
      </c>
      <c r="J43" s="19">
        <f t="shared" si="8"/>
        <v>150000</v>
      </c>
    </row>
    <row r="44" spans="1:11" ht="18.75" customHeight="1" x14ac:dyDescent="0.3">
      <c r="A44" s="7">
        <v>30</v>
      </c>
      <c r="B44" s="8" t="s">
        <v>4</v>
      </c>
      <c r="C44" s="7">
        <v>3</v>
      </c>
      <c r="D44" s="7">
        <v>3</v>
      </c>
      <c r="E44" s="9">
        <v>99000</v>
      </c>
      <c r="F44" s="9">
        <f t="shared" si="9"/>
        <v>297000</v>
      </c>
      <c r="G44" s="25">
        <v>0.08</v>
      </c>
      <c r="H44" s="26">
        <f t="shared" si="10"/>
        <v>7920</v>
      </c>
      <c r="I44" s="15">
        <v>110000</v>
      </c>
      <c r="J44" s="19">
        <f t="shared" si="8"/>
        <v>330000</v>
      </c>
    </row>
    <row r="45" spans="1:11" ht="18.75" customHeight="1" x14ac:dyDescent="0.3">
      <c r="A45" s="7">
        <v>31</v>
      </c>
      <c r="B45" s="8" t="s">
        <v>41</v>
      </c>
      <c r="C45" s="7">
        <v>4</v>
      </c>
      <c r="D45" s="7">
        <v>4</v>
      </c>
      <c r="E45" s="9">
        <v>100404</v>
      </c>
      <c r="F45" s="9">
        <f t="shared" si="9"/>
        <v>401616</v>
      </c>
      <c r="G45" s="25">
        <v>0.08</v>
      </c>
      <c r="H45" s="26">
        <f t="shared" si="10"/>
        <v>8032.3200000000006</v>
      </c>
      <c r="I45" s="15">
        <v>125000</v>
      </c>
      <c r="J45" s="19">
        <f t="shared" si="8"/>
        <v>500000</v>
      </c>
    </row>
    <row r="46" spans="1:11" ht="18.75" customHeight="1" x14ac:dyDescent="0.3">
      <c r="A46" s="7">
        <v>32</v>
      </c>
      <c r="B46" s="8" t="s">
        <v>20</v>
      </c>
      <c r="C46" s="7">
        <v>1</v>
      </c>
      <c r="D46" s="7">
        <v>1</v>
      </c>
      <c r="E46" s="9">
        <v>104500</v>
      </c>
      <c r="F46" s="9">
        <f t="shared" si="9"/>
        <v>104500</v>
      </c>
      <c r="G46" s="25">
        <v>0.08</v>
      </c>
      <c r="H46" s="26">
        <f t="shared" si="10"/>
        <v>8360</v>
      </c>
      <c r="I46" s="15">
        <v>125000</v>
      </c>
      <c r="J46" s="19">
        <f t="shared" si="8"/>
        <v>125000</v>
      </c>
    </row>
    <row r="47" spans="1:11" ht="18.75" customHeight="1" x14ac:dyDescent="0.3">
      <c r="A47" s="7">
        <v>33</v>
      </c>
      <c r="B47" s="8" t="s">
        <v>21</v>
      </c>
      <c r="C47" s="7">
        <v>2</v>
      </c>
      <c r="D47" s="7">
        <v>2</v>
      </c>
      <c r="E47" s="9">
        <v>100404</v>
      </c>
      <c r="F47" s="9">
        <f t="shared" si="9"/>
        <v>200808</v>
      </c>
      <c r="G47" s="25">
        <v>0.08</v>
      </c>
      <c r="H47" s="26">
        <f t="shared" si="10"/>
        <v>8032.3200000000006</v>
      </c>
      <c r="I47" s="15">
        <v>125000</v>
      </c>
      <c r="J47" s="19">
        <f t="shared" si="8"/>
        <v>250000</v>
      </c>
    </row>
    <row r="48" spans="1:11" ht="18.75" customHeight="1" x14ac:dyDescent="0.3">
      <c r="A48" s="7">
        <v>34</v>
      </c>
      <c r="B48" s="8" t="s">
        <v>22</v>
      </c>
      <c r="C48" s="7">
        <v>1</v>
      </c>
      <c r="D48" s="7">
        <v>1</v>
      </c>
      <c r="E48" s="9">
        <v>97143</v>
      </c>
      <c r="F48" s="9">
        <f t="shared" si="9"/>
        <v>97143</v>
      </c>
      <c r="G48" s="25">
        <v>0.08</v>
      </c>
      <c r="H48" s="26">
        <f t="shared" si="10"/>
        <v>7771.4400000000005</v>
      </c>
      <c r="I48" s="15">
        <v>110000</v>
      </c>
      <c r="J48" s="19">
        <f t="shared" si="8"/>
        <v>110000</v>
      </c>
    </row>
    <row r="49" spans="1:12" ht="18.75" customHeight="1" x14ac:dyDescent="0.3">
      <c r="A49" s="7">
        <v>35</v>
      </c>
      <c r="B49" s="8" t="s">
        <v>23</v>
      </c>
      <c r="C49" s="7">
        <v>1</v>
      </c>
      <c r="D49" s="7">
        <v>1</v>
      </c>
      <c r="E49" s="9">
        <v>100404</v>
      </c>
      <c r="F49" s="9">
        <f t="shared" si="9"/>
        <v>100404</v>
      </c>
      <c r="G49" s="25">
        <v>0.08</v>
      </c>
      <c r="H49" s="26">
        <f t="shared" si="10"/>
        <v>8032.3200000000006</v>
      </c>
      <c r="I49" s="15">
        <v>110000</v>
      </c>
      <c r="J49" s="19">
        <f t="shared" si="8"/>
        <v>110000</v>
      </c>
    </row>
    <row r="50" spans="1:12" ht="18.75" customHeight="1" x14ac:dyDescent="0.3">
      <c r="A50" s="7">
        <v>36</v>
      </c>
      <c r="B50" s="8" t="s">
        <v>24</v>
      </c>
      <c r="C50" s="7">
        <v>1</v>
      </c>
      <c r="D50" s="7">
        <v>1</v>
      </c>
      <c r="E50" s="9">
        <v>99000</v>
      </c>
      <c r="F50" s="9">
        <f t="shared" si="9"/>
        <v>99000</v>
      </c>
      <c r="G50" s="25">
        <v>0.08</v>
      </c>
      <c r="H50" s="26">
        <f t="shared" si="10"/>
        <v>7920</v>
      </c>
      <c r="I50" s="15">
        <v>170000</v>
      </c>
      <c r="J50" s="19">
        <f t="shared" si="8"/>
        <v>170000</v>
      </c>
    </row>
    <row r="51" spans="1:12" ht="23.25" customHeight="1" x14ac:dyDescent="0.3">
      <c r="A51" s="7">
        <v>37</v>
      </c>
      <c r="B51" s="8" t="s">
        <v>25</v>
      </c>
      <c r="C51" s="7">
        <v>2</v>
      </c>
      <c r="D51" s="7">
        <v>2</v>
      </c>
      <c r="E51" s="9">
        <v>104500</v>
      </c>
      <c r="F51" s="9">
        <f t="shared" si="9"/>
        <v>209000</v>
      </c>
      <c r="G51" s="25">
        <v>0.08</v>
      </c>
      <c r="H51" s="26">
        <f t="shared" si="10"/>
        <v>8360</v>
      </c>
      <c r="I51" s="15">
        <v>150000</v>
      </c>
      <c r="J51" s="19">
        <f t="shared" si="8"/>
        <v>300000</v>
      </c>
    </row>
    <row r="52" spans="1:12" x14ac:dyDescent="0.3">
      <c r="A52" s="7">
        <v>38</v>
      </c>
      <c r="B52" s="41" t="s">
        <v>54</v>
      </c>
      <c r="C52" s="18">
        <v>1</v>
      </c>
      <c r="D52" s="18">
        <v>1</v>
      </c>
      <c r="E52" s="35">
        <v>115500</v>
      </c>
      <c r="F52" s="35">
        <f t="shared" si="9"/>
        <v>115500</v>
      </c>
      <c r="G52" s="42">
        <v>0.08</v>
      </c>
      <c r="H52" s="38">
        <f t="shared" si="10"/>
        <v>9240</v>
      </c>
      <c r="I52" s="38">
        <v>150000</v>
      </c>
      <c r="J52" s="39">
        <f t="shared" si="8"/>
        <v>150000</v>
      </c>
    </row>
    <row r="53" spans="1:12" x14ac:dyDescent="0.3">
      <c r="A53" s="7">
        <v>39</v>
      </c>
      <c r="B53" s="34" t="s">
        <v>5</v>
      </c>
      <c r="C53" s="18">
        <v>1</v>
      </c>
      <c r="D53" s="18">
        <v>0.25</v>
      </c>
      <c r="E53" s="35"/>
      <c r="F53" s="35"/>
      <c r="G53" s="36"/>
      <c r="H53" s="37"/>
      <c r="I53" s="38">
        <v>104000</v>
      </c>
      <c r="J53" s="39">
        <f t="shared" si="8"/>
        <v>26000</v>
      </c>
    </row>
    <row r="54" spans="1:12" x14ac:dyDescent="0.3">
      <c r="A54" s="7"/>
      <c r="B54" s="2" t="s">
        <v>15</v>
      </c>
      <c r="C54" s="22">
        <f>SUM(C40:C53)</f>
        <v>22</v>
      </c>
      <c r="D54" s="22">
        <f>SUM(D40:D53)</f>
        <v>21.25</v>
      </c>
      <c r="E54" s="13">
        <f>SUM(E40:E52)</f>
        <v>1349855</v>
      </c>
      <c r="F54" s="13">
        <f>SUM(F40:F52)</f>
        <v>2169471</v>
      </c>
      <c r="G54" s="3"/>
      <c r="H54" s="27"/>
      <c r="I54" s="14"/>
      <c r="J54" s="20">
        <f>SUM(J40:J53)</f>
        <v>2821000</v>
      </c>
      <c r="L54" s="33"/>
    </row>
    <row r="55" spans="1:12" x14ac:dyDescent="0.3">
      <c r="A55" s="51" t="s">
        <v>26</v>
      </c>
      <c r="B55" s="52"/>
      <c r="C55" s="24">
        <f>SUM(C17+C24+C35+C38+C54)</f>
        <v>91</v>
      </c>
      <c r="D55" s="24">
        <f>SUM(D17+D24+D35+D38+D54)</f>
        <v>90.25</v>
      </c>
      <c r="E55" s="28">
        <f>E54+E38+E35+E24+E17</f>
        <v>4040759</v>
      </c>
      <c r="F55" s="28">
        <f>F54+F38+F35+F24+F17</f>
        <v>9514779</v>
      </c>
      <c r="G55" s="29"/>
      <c r="H55" s="30"/>
      <c r="I55" s="31"/>
      <c r="J55" s="32">
        <f>J17+J24+J35+J38+J54</f>
        <v>12750000</v>
      </c>
      <c r="L55" s="33"/>
    </row>
    <row r="56" spans="1:12" x14ac:dyDescent="0.3">
      <c r="E56" s="3"/>
      <c r="F56" s="3"/>
      <c r="I56" s="3"/>
      <c r="J56" s="3"/>
    </row>
    <row r="57" spans="1:12" ht="45.75" customHeight="1" x14ac:dyDescent="0.3">
      <c r="A57" s="45" t="s">
        <v>49</v>
      </c>
      <c r="B57" s="46"/>
      <c r="C57" s="46"/>
      <c r="D57" s="46"/>
      <c r="E57" s="46"/>
      <c r="F57" s="46"/>
      <c r="G57" s="46"/>
      <c r="H57" s="46"/>
      <c r="I57" s="46"/>
      <c r="J57" s="46"/>
    </row>
    <row r="66" ht="15" customHeight="1" x14ac:dyDescent="0.3"/>
  </sheetData>
  <sheetProtection selectLockedCells="1" selectUnlockedCells="1"/>
  <mergeCells count="15">
    <mergeCell ref="I1:J1"/>
    <mergeCell ref="A57:J57"/>
    <mergeCell ref="J3:J4"/>
    <mergeCell ref="B36:F36"/>
    <mergeCell ref="B39:F39"/>
    <mergeCell ref="A55:B55"/>
    <mergeCell ref="B6:F6"/>
    <mergeCell ref="B18:F18"/>
    <mergeCell ref="B25:F25"/>
    <mergeCell ref="I3:I4"/>
    <mergeCell ref="D3:D4"/>
    <mergeCell ref="B3:B4"/>
    <mergeCell ref="A3:A4"/>
    <mergeCell ref="C3:C4"/>
    <mergeCell ref="A2:J2"/>
  </mergeCells>
  <pageMargins left="0.38" right="0.2" top="0.43" bottom="0.48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komumal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2025-04-11T12:05:53Z</dcterms:modified>
</cp:coreProperties>
</file>