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activeTab="10"/>
  </bookViews>
  <sheets>
    <sheet name="tiv1" sheetId="10" r:id="rId1"/>
    <sheet name="tiv2" sheetId="9" r:id="rId2"/>
    <sheet name="tiv3" sheetId="2" r:id="rId3"/>
    <sheet name="tiv4" sheetId="8" r:id="rId4"/>
    <sheet name="mshak" sheetId="3" r:id="rId5"/>
    <sheet name="erasht." sheetId="7" r:id="rId6"/>
    <sheet name="ՄՊՍԿ" sheetId="1" r:id="rId7"/>
    <sheet name="gexarv" sheetId="6" r:id="rId8"/>
    <sheet name="shaxmat" sheetId="4" r:id="rId9"/>
    <sheet name="foot." sheetId="5" r:id="rId10"/>
    <sheet name="komumal" sheetId="11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C49" i="8" l="1"/>
  <c r="C48" i="8"/>
  <c r="C37" i="8"/>
  <c r="C27" i="8"/>
  <c r="C66" i="2"/>
  <c r="C65" i="2"/>
  <c r="C62" i="2"/>
  <c r="C59" i="2"/>
  <c r="C56" i="2"/>
  <c r="C53" i="2"/>
  <c r="C45" i="2"/>
  <c r="C38" i="2"/>
  <c r="C28" i="2"/>
  <c r="C64" i="9"/>
  <c r="C63" i="9"/>
  <c r="C60" i="9"/>
  <c r="C52" i="9"/>
  <c r="C45" i="9"/>
  <c r="C37" i="9"/>
  <c r="C28" i="9"/>
  <c r="E42" i="11" l="1"/>
  <c r="C13" i="5" l="1"/>
  <c r="F13" i="5"/>
  <c r="F13" i="4"/>
  <c r="E8" i="7"/>
  <c r="E9" i="7"/>
  <c r="E6" i="7"/>
  <c r="E10" i="7"/>
  <c r="E11" i="7"/>
  <c r="E12" i="7"/>
  <c r="E13" i="7"/>
  <c r="E14" i="7"/>
  <c r="E15" i="7"/>
  <c r="E16" i="7"/>
  <c r="E17" i="7"/>
  <c r="E18" i="7"/>
  <c r="E19" i="7"/>
  <c r="E20" i="7"/>
  <c r="E7" i="7"/>
  <c r="E22" i="7"/>
  <c r="E23" i="7"/>
  <c r="E24" i="7"/>
  <c r="E25" i="7"/>
  <c r="E26" i="7"/>
  <c r="E21" i="7"/>
  <c r="E5" i="7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5" i="3"/>
  <c r="F41" i="3" s="1"/>
  <c r="G49" i="8"/>
  <c r="G48" i="8"/>
  <c r="G37" i="8"/>
  <c r="G27" i="8"/>
  <c r="G6" i="8"/>
  <c r="G7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9" i="8"/>
  <c r="G30" i="8"/>
  <c r="G31" i="8"/>
  <c r="G32" i="8"/>
  <c r="G33" i="8"/>
  <c r="G34" i="8"/>
  <c r="G35" i="8"/>
  <c r="G36" i="8"/>
  <c r="G39" i="8"/>
  <c r="G40" i="8"/>
  <c r="G41" i="8"/>
  <c r="G42" i="8"/>
  <c r="G43" i="8"/>
  <c r="G44" i="8"/>
  <c r="G45" i="8"/>
  <c r="G46" i="8"/>
  <c r="G47" i="8"/>
  <c r="G5" i="8"/>
  <c r="G66" i="2"/>
  <c r="G65" i="2"/>
  <c r="G62" i="2"/>
  <c r="G59" i="2"/>
  <c r="G56" i="2"/>
  <c r="G53" i="2"/>
  <c r="G45" i="2"/>
  <c r="G38" i="2"/>
  <c r="G28" i="2"/>
  <c r="G7" i="2"/>
  <c r="G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30" i="2"/>
  <c r="G31" i="2"/>
  <c r="G32" i="2"/>
  <c r="G33" i="2"/>
  <c r="G34" i="2"/>
  <c r="G35" i="2"/>
  <c r="G36" i="2"/>
  <c r="G37" i="2"/>
  <c r="G40" i="2"/>
  <c r="G41" i="2"/>
  <c r="G42" i="2"/>
  <c r="G43" i="2"/>
  <c r="G44" i="2"/>
  <c r="G47" i="2"/>
  <c r="G48" i="2"/>
  <c r="G49" i="2"/>
  <c r="G50" i="2"/>
  <c r="G51" i="2"/>
  <c r="G52" i="2"/>
  <c r="G55" i="2"/>
  <c r="G58" i="2"/>
  <c r="G61" i="2"/>
  <c r="G64" i="2"/>
  <c r="G6" i="2"/>
  <c r="G64" i="9"/>
  <c r="G63" i="9"/>
  <c r="G60" i="9"/>
  <c r="G52" i="9"/>
  <c r="G45" i="9"/>
  <c r="G37" i="9"/>
  <c r="G31" i="9"/>
  <c r="G32" i="9"/>
  <c r="G33" i="9"/>
  <c r="G34" i="9"/>
  <c r="G35" i="9"/>
  <c r="G36" i="9"/>
  <c r="G39" i="9"/>
  <c r="G40" i="9"/>
  <c r="G41" i="9"/>
  <c r="G42" i="9"/>
  <c r="G43" i="9"/>
  <c r="G44" i="9"/>
  <c r="G47" i="9"/>
  <c r="G48" i="9"/>
  <c r="G49" i="9"/>
  <c r="G50" i="9"/>
  <c r="G51" i="9"/>
  <c r="G54" i="9"/>
  <c r="G55" i="9"/>
  <c r="G56" i="9"/>
  <c r="G57" i="9"/>
  <c r="G58" i="9"/>
  <c r="G59" i="9"/>
  <c r="G62" i="9"/>
  <c r="G30" i="9"/>
  <c r="G28" i="9"/>
  <c r="G8" i="9"/>
  <c r="G9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7" i="9"/>
  <c r="G44" i="10"/>
  <c r="G45" i="10"/>
  <c r="G46" i="10"/>
  <c r="G47" i="10"/>
  <c r="G53" i="10" s="1"/>
  <c r="G48" i="10"/>
  <c r="G49" i="10"/>
  <c r="G50" i="10"/>
  <c r="G51" i="10"/>
  <c r="G52" i="10"/>
  <c r="G43" i="10"/>
  <c r="G31" i="10"/>
  <c r="G32" i="10"/>
  <c r="G33" i="10"/>
  <c r="G34" i="10"/>
  <c r="G35" i="10"/>
  <c r="G36" i="10"/>
  <c r="G37" i="10"/>
  <c r="G38" i="10"/>
  <c r="G39" i="10"/>
  <c r="G40" i="10"/>
  <c r="G30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7" i="10"/>
  <c r="E27" i="7" l="1"/>
  <c r="G41" i="10"/>
  <c r="G28" i="10"/>
  <c r="G54" i="10" s="1"/>
  <c r="C53" i="10" l="1"/>
  <c r="C41" i="10"/>
  <c r="E49" i="8"/>
  <c r="E40" i="8"/>
  <c r="E41" i="8"/>
  <c r="E42" i="8"/>
  <c r="E43" i="8"/>
  <c r="E44" i="8"/>
  <c r="E45" i="8"/>
  <c r="E46" i="8"/>
  <c r="E47" i="8"/>
  <c r="E39" i="8"/>
  <c r="E37" i="8"/>
  <c r="E30" i="8"/>
  <c r="E31" i="8"/>
  <c r="E32" i="8"/>
  <c r="E33" i="8"/>
  <c r="E34" i="8"/>
  <c r="E35" i="8"/>
  <c r="E36" i="8"/>
  <c r="E2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9" i="8"/>
  <c r="E6" i="8"/>
  <c r="E7" i="8"/>
  <c r="E5" i="8"/>
  <c r="E66" i="2"/>
  <c r="E65" i="2"/>
  <c r="E64" i="2"/>
  <c r="E61" i="2"/>
  <c r="E62" i="2" s="1"/>
  <c r="E58" i="2"/>
  <c r="E59" i="2" s="1"/>
  <c r="E55" i="2"/>
  <c r="E56" i="2" s="1"/>
  <c r="E48" i="2"/>
  <c r="E49" i="2"/>
  <c r="E50" i="2"/>
  <c r="E51" i="2"/>
  <c r="E52" i="2"/>
  <c r="E47" i="2"/>
  <c r="E41" i="2"/>
  <c r="E42" i="2"/>
  <c r="E43" i="2"/>
  <c r="E44" i="2"/>
  <c r="E40" i="2"/>
  <c r="E31" i="2"/>
  <c r="E32" i="2"/>
  <c r="E33" i="2"/>
  <c r="E34" i="2"/>
  <c r="E35" i="2"/>
  <c r="E36" i="2"/>
  <c r="E38" i="2" s="1"/>
  <c r="E37" i="2"/>
  <c r="E30" i="2"/>
  <c r="E28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10" i="2"/>
  <c r="E7" i="2"/>
  <c r="E8" i="2"/>
  <c r="E6" i="2"/>
  <c r="E63" i="9"/>
  <c r="E62" i="9"/>
  <c r="E60" i="9"/>
  <c r="E55" i="9"/>
  <c r="E56" i="9"/>
  <c r="E57" i="9"/>
  <c r="E58" i="9"/>
  <c r="E59" i="9"/>
  <c r="E54" i="9"/>
  <c r="E48" i="9"/>
  <c r="E49" i="9"/>
  <c r="E50" i="9"/>
  <c r="E51" i="9"/>
  <c r="E47" i="9"/>
  <c r="E45" i="9"/>
  <c r="E64" i="9" s="1"/>
  <c r="E40" i="9"/>
  <c r="E41" i="9"/>
  <c r="E42" i="9"/>
  <c r="E43" i="9"/>
  <c r="E44" i="9"/>
  <c r="E39" i="9"/>
  <c r="E37" i="9"/>
  <c r="E31" i="9"/>
  <c r="E32" i="9"/>
  <c r="E33" i="9"/>
  <c r="E34" i="9"/>
  <c r="E35" i="9"/>
  <c r="E36" i="9"/>
  <c r="E30" i="9"/>
  <c r="E28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11" i="9"/>
  <c r="E8" i="9"/>
  <c r="E9" i="9"/>
  <c r="E7" i="9"/>
  <c r="E53" i="10"/>
  <c r="E44" i="10"/>
  <c r="E45" i="10"/>
  <c r="E46" i="10"/>
  <c r="E47" i="10"/>
  <c r="E48" i="10"/>
  <c r="E49" i="10"/>
  <c r="E50" i="10"/>
  <c r="E51" i="10"/>
  <c r="E52" i="10"/>
  <c r="E43" i="10"/>
  <c r="E31" i="10"/>
  <c r="E32" i="10"/>
  <c r="E41" i="10" s="1"/>
  <c r="E33" i="10"/>
  <c r="E34" i="10"/>
  <c r="E35" i="10"/>
  <c r="E36" i="10"/>
  <c r="E37" i="10"/>
  <c r="E38" i="10"/>
  <c r="E39" i="10"/>
  <c r="E40" i="10"/>
  <c r="E30" i="10"/>
  <c r="C28" i="10"/>
  <c r="C54" i="10" s="1"/>
  <c r="E11" i="10"/>
  <c r="E8" i="10"/>
  <c r="E9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7" i="10"/>
  <c r="E28" i="10" s="1"/>
  <c r="E54" i="10" s="1"/>
  <c r="E48" i="8" l="1"/>
  <c r="E27" i="8"/>
  <c r="E53" i="2"/>
  <c r="E45" i="2"/>
  <c r="E52" i="9"/>
  <c r="F6" i="5"/>
  <c r="F7" i="5"/>
  <c r="F8" i="5"/>
  <c r="F9" i="5"/>
  <c r="F10" i="5"/>
  <c r="F11" i="5"/>
  <c r="F12" i="5"/>
  <c r="F5" i="5"/>
  <c r="F6" i="4"/>
  <c r="F7" i="4"/>
  <c r="F8" i="4"/>
  <c r="F9" i="4"/>
  <c r="F10" i="4"/>
  <c r="F11" i="4"/>
  <c r="F12" i="4"/>
  <c r="F5" i="4"/>
  <c r="E7" i="6"/>
  <c r="E9" i="6"/>
  <c r="E10" i="6"/>
  <c r="E11" i="6"/>
  <c r="E12" i="6"/>
  <c r="E13" i="6"/>
  <c r="E14" i="6"/>
  <c r="E15" i="6"/>
  <c r="E16" i="6"/>
  <c r="E8" i="6"/>
  <c r="E17" i="6"/>
  <c r="E18" i="6"/>
  <c r="E19" i="6"/>
  <c r="E20" i="6"/>
  <c r="E21" i="6"/>
  <c r="E22" i="6"/>
  <c r="E6" i="6"/>
  <c r="F6" i="1"/>
  <c r="F7" i="1"/>
  <c r="F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5" i="1"/>
  <c r="D53" i="11"/>
  <c r="C53" i="11"/>
  <c r="E52" i="11"/>
  <c r="E51" i="11"/>
  <c r="E50" i="11"/>
  <c r="E49" i="11"/>
  <c r="E48" i="11"/>
  <c r="E47" i="11"/>
  <c r="E46" i="11"/>
  <c r="E45" i="11"/>
  <c r="E44" i="11"/>
  <c r="E43" i="11"/>
  <c r="E41" i="11"/>
  <c r="E40" i="11"/>
  <c r="E39" i="11"/>
  <c r="E38" i="11"/>
  <c r="D36" i="11"/>
  <c r="C36" i="11"/>
  <c r="E35" i="11"/>
  <c r="E34" i="11"/>
  <c r="E33" i="11"/>
  <c r="E32" i="11"/>
  <c r="D30" i="11"/>
  <c r="C30" i="11"/>
  <c r="E29" i="11"/>
  <c r="E28" i="11"/>
  <c r="E27" i="11"/>
  <c r="E26" i="11"/>
  <c r="E25" i="11"/>
  <c r="E24" i="11"/>
  <c r="D22" i="11"/>
  <c r="C22" i="11"/>
  <c r="E21" i="11"/>
  <c r="E20" i="11"/>
  <c r="E19" i="11"/>
  <c r="E18" i="11"/>
  <c r="E17" i="11"/>
  <c r="D15" i="11"/>
  <c r="C15" i="11"/>
  <c r="E14" i="11"/>
  <c r="E13" i="11"/>
  <c r="E12" i="11"/>
  <c r="E11" i="11"/>
  <c r="E10" i="11"/>
  <c r="E9" i="11"/>
  <c r="E8" i="11"/>
  <c r="E7" i="11"/>
  <c r="E6" i="11"/>
  <c r="E23" i="6" l="1"/>
  <c r="F41" i="1"/>
  <c r="E30" i="11"/>
  <c r="C54" i="11"/>
  <c r="E22" i="11"/>
  <c r="E15" i="11"/>
  <c r="D54" i="11"/>
  <c r="E36" i="11"/>
  <c r="E53" i="11"/>
  <c r="E54" i="11" l="1"/>
  <c r="D53" i="2"/>
  <c r="C13" i="4" l="1"/>
  <c r="D13" i="4" l="1"/>
  <c r="C41" i="3"/>
  <c r="D13" i="5" l="1"/>
  <c r="C23" i="6"/>
  <c r="C27" i="7"/>
  <c r="D48" i="8" l="1"/>
  <c r="D37" i="8"/>
  <c r="D27" i="8"/>
  <c r="D65" i="2"/>
  <c r="D62" i="2"/>
  <c r="D59" i="2"/>
  <c r="D56" i="2"/>
  <c r="D45" i="2"/>
  <c r="D38" i="2"/>
  <c r="D28" i="2"/>
  <c r="D63" i="9"/>
  <c r="D60" i="9"/>
  <c r="D52" i="9"/>
  <c r="D45" i="9"/>
  <c r="D37" i="9"/>
  <c r="D28" i="9"/>
  <c r="D53" i="10"/>
  <c r="D41" i="10"/>
  <c r="D28" i="10"/>
  <c r="D66" i="2" l="1"/>
  <c r="D49" i="8"/>
  <c r="D54" i="10"/>
  <c r="D64" i="9"/>
  <c r="D41" i="1" l="1"/>
  <c r="C41" i="1"/>
</calcChain>
</file>

<file path=xl/sharedStrings.xml><?xml version="1.0" encoding="utf-8"?>
<sst xmlns="http://schemas.openxmlformats.org/spreadsheetml/2006/main" count="498" uniqueCount="209">
  <si>
    <t>Հ/Հ</t>
  </si>
  <si>
    <t>Հաստիքային միավորի քանակը</t>
  </si>
  <si>
    <t>Տնօրեն</t>
  </si>
  <si>
    <t>Ուսմնական աշխ. գծով փոխտնօրեն</t>
  </si>
  <si>
    <t>Մասնագիտացված կրթական աջակցությունների գծով փոխտնօրեն</t>
  </si>
  <si>
    <t>Կազմակերպիչ</t>
  </si>
  <si>
    <t>Ասմունքի խմբակավար</t>
  </si>
  <si>
    <t>Համակարգչային խմբակավար</t>
  </si>
  <si>
    <t>Հելունագործ. խմբակավար</t>
  </si>
  <si>
    <t>Վարսահարդար. խմբակավար</t>
  </si>
  <si>
    <t>Ոiլունքագործ. խմբակավար</t>
  </si>
  <si>
    <t>Կար ու ձևի խմբակավար</t>
  </si>
  <si>
    <t>Դեկորատիվ ձևավ. խմբակավար</t>
  </si>
  <si>
    <t>Առողջարար. խմբակավար</t>
  </si>
  <si>
    <t xml:space="preserve">Ժամանակակից պարերի խմբակավար </t>
  </si>
  <si>
    <t>Խոհարար դիզ. խմբակավար</t>
  </si>
  <si>
    <t>Հաշվապահ</t>
  </si>
  <si>
    <t>Գործավար</t>
  </si>
  <si>
    <t>Տնտեսվար</t>
  </si>
  <si>
    <t>Երաժշտության գրագիտություն և ունկնդրում</t>
  </si>
  <si>
    <t>Արվեստի պատմություն</t>
  </si>
  <si>
    <t>Պարի դասատու</t>
  </si>
  <si>
    <t>Նվագակցող</t>
  </si>
  <si>
    <t>Հանդերձապահ</t>
  </si>
  <si>
    <t>Հավաքարար</t>
  </si>
  <si>
    <t>Պահակ</t>
  </si>
  <si>
    <t>ԸՆԴԱՄԵՆԸ</t>
  </si>
  <si>
    <t>(9 խումբ)</t>
  </si>
  <si>
    <t>Գլխավոր հաշվապահ</t>
  </si>
  <si>
    <t>Սիսիան քաղաք, 5 խումբ</t>
  </si>
  <si>
    <t>Մեթոդիստ ուս. գծով տնօրենի տեղակալ</t>
  </si>
  <si>
    <t>Դաստիարակ</t>
  </si>
  <si>
    <t>Սոց.մանկավարժ</t>
  </si>
  <si>
    <t>Խոհարար</t>
  </si>
  <si>
    <t>Խոհարարի օգնական</t>
  </si>
  <si>
    <t>Դաստիարակի օգնական</t>
  </si>
  <si>
    <t>Երաժիշտ</t>
  </si>
  <si>
    <t>Ֆիզկուլտուրայի հրահանգիչ</t>
  </si>
  <si>
    <t>Լվացարար</t>
  </si>
  <si>
    <t>Բուժքույր</t>
  </si>
  <si>
    <t>Դռնապան</t>
  </si>
  <si>
    <t>Դերձակ</t>
  </si>
  <si>
    <t>Օժանդակ բանվոր</t>
  </si>
  <si>
    <t>ԸՆդամենը Սիսիան</t>
  </si>
  <si>
    <t>Անգեղակոթ բնակավայր, 2 խումբ</t>
  </si>
  <si>
    <t>Ընդամենը Անգեղակոթ</t>
  </si>
  <si>
    <t>Շաղատ բնակավայր, 2 խումբ</t>
  </si>
  <si>
    <t>ԸՆդամենը Շաղատ</t>
  </si>
  <si>
    <t>(10 խումբ)</t>
  </si>
  <si>
    <t>Լոգոպեդ</t>
  </si>
  <si>
    <t>Դռնապահ</t>
  </si>
  <si>
    <t>Ընդամենը Սիսիան</t>
  </si>
  <si>
    <t>Նորավան բնակավայր, 1 խումբ</t>
  </si>
  <si>
    <t>Ընդամենը Նորավան</t>
  </si>
  <si>
    <t>Շամբ բնակավայր, 1 խումբ</t>
  </si>
  <si>
    <t>Աղիտու բնակավայր, 1 խումբ</t>
  </si>
  <si>
    <t>Դարբաս բնակավայր, 1 խումբ</t>
  </si>
  <si>
    <t>ԸՆդամենը Դարբաս</t>
  </si>
  <si>
    <t>Լոր բնակավայր, 1 խումբ</t>
  </si>
  <si>
    <t>Սոց. Մանկավարժ</t>
  </si>
  <si>
    <t>Ֆրանսերենի դասատու</t>
  </si>
  <si>
    <t>Աշոտավան բնակավայր, 1 խումբ</t>
  </si>
  <si>
    <t>Ընդամենը Աշոտավան</t>
  </si>
  <si>
    <t>ՈՒյծ բնակավայր, 1 խումբ</t>
  </si>
  <si>
    <t>Տոլորս բնակավայր, 1 խումբ</t>
  </si>
  <si>
    <t>Թասիկ բնակավայր, 1 խումբ</t>
  </si>
  <si>
    <t>Բնունիս բնակավայր, 1 խումբ</t>
  </si>
  <si>
    <t>Հացավան բնակավայր, 1 խումբ</t>
  </si>
  <si>
    <t>Տորունիք բնակավայր, 1 խումբ</t>
  </si>
  <si>
    <t>Սիսիան քաղաք, 4 խումբ</t>
  </si>
  <si>
    <t>Հոգեբան</t>
  </si>
  <si>
    <t>Շաքի բնակավայր, 2 խումբ</t>
  </si>
  <si>
    <t>Ընդամենը Շաքի</t>
  </si>
  <si>
    <t>Բռնակոթ բնակավայր, 2 խումբ</t>
  </si>
  <si>
    <t>ԸՆդամենը Բռնակոթ</t>
  </si>
  <si>
    <t>Կլառնետի դասատու</t>
  </si>
  <si>
    <t>Ուսմասվար</t>
  </si>
  <si>
    <t>Ջութակի դասատու</t>
  </si>
  <si>
    <t>Դաշնամուրի դասատու</t>
  </si>
  <si>
    <t>Վոկալի դասատու</t>
  </si>
  <si>
    <t>Ակորդեոնի դասատու</t>
  </si>
  <si>
    <t>Թեորիայի դասատու</t>
  </si>
  <si>
    <t>Երգչախմբի ղեկավար</t>
  </si>
  <si>
    <t>Քանոնի դասատու</t>
  </si>
  <si>
    <t>Գրադարանավար</t>
  </si>
  <si>
    <t>Դաշնամուր լարող</t>
  </si>
  <si>
    <t>Պաշտոնային դրույքաչափ</t>
  </si>
  <si>
    <t>Ուսումն. դաս. աշխ. գծով տեղակալ</t>
  </si>
  <si>
    <t>Գծանկար, գեղանկար</t>
  </si>
  <si>
    <t>Մանկավարժ, գեղանկարչություն</t>
  </si>
  <si>
    <t>Մանկավարժ,  ասեղնագործություն</t>
  </si>
  <si>
    <t>Մանկավարժ, գորգագործություն</t>
  </si>
  <si>
    <t>Մանկավարժ, գեղանկ., գծանկ., ստեղծ.</t>
  </si>
  <si>
    <t>Մանկավարժ, գեղանկ., ստեղծագ.</t>
  </si>
  <si>
    <t>Մանկավարժ, գծանկարչություն</t>
  </si>
  <si>
    <t>Մանկավարժ, գեղանկ., խեցեգործ., ստեղծ.</t>
  </si>
  <si>
    <t>Դիզ. oպերատոր</t>
  </si>
  <si>
    <t>Համակարգչային օպերատոր</t>
  </si>
  <si>
    <t>Մանկական մեթոդիստ</t>
  </si>
  <si>
    <t>Ավագ մարզիչ</t>
  </si>
  <si>
    <t>Մարզիչ</t>
  </si>
  <si>
    <t>Բանվոր</t>
  </si>
  <si>
    <t>Գեղարվեստական գծով տնօրենի տեղակալ</t>
  </si>
  <si>
    <t>Թատերական խմբի խմբակավար</t>
  </si>
  <si>
    <t>Գրադարանային գծով տնօրենի տեղակալ</t>
  </si>
  <si>
    <t>Նկարիչ ձևավորող</t>
  </si>
  <si>
    <t>Ժողգործիքների անսամբլի ղեկավար</t>
  </si>
  <si>
    <t>Ձայնային սարքավորումների օպերատոր</t>
  </si>
  <si>
    <t>Երգիչ</t>
  </si>
  <si>
    <t>Նվագակցող, քամանչահար</t>
  </si>
  <si>
    <t>Նվագակցող, քանոնահար</t>
  </si>
  <si>
    <t>Նվագակցող,  քանոնահար</t>
  </si>
  <si>
    <t>Նվագակցող, դուդուկահար</t>
  </si>
  <si>
    <t>Նվագակցող, սանթուրահար</t>
  </si>
  <si>
    <t>Նվագակցող, շվիահար</t>
  </si>
  <si>
    <t>Նվագակցող, դհոլահար</t>
  </si>
  <si>
    <t>Ձայնագրող օպերատոր</t>
  </si>
  <si>
    <t>Բնակավայրերում մշակութային և գրադարանային գործունեություն իրականացնող մասնագետ</t>
  </si>
  <si>
    <t>Գրադարանի սպասարկման և ընթերցասրահի բաժնի մասնագետ</t>
  </si>
  <si>
    <t>Գրադարանի մանկական բաժնի մասնագետ</t>
  </si>
  <si>
    <t>Գրադարանի ֆոնդերի օգտագործման, պահպանման և տեղեկատու, մատենագիտության բաժնի մասնագետ</t>
  </si>
  <si>
    <t>Հաստիքի անվանումը</t>
  </si>
  <si>
    <t>Աշխատավարձն ըստ պաշտոնային դրույքաչափի</t>
  </si>
  <si>
    <t>Տնօրենի տեղակալ</t>
  </si>
  <si>
    <t>Գլխ.մեխանիկ</t>
  </si>
  <si>
    <t>Ճարտարագետ</t>
  </si>
  <si>
    <t>Գլխ. հաշվապահ</t>
  </si>
  <si>
    <t>Իրավաբան</t>
  </si>
  <si>
    <t>Հաշվետար-գանձապահ</t>
  </si>
  <si>
    <t>Անձնագրավար</t>
  </si>
  <si>
    <t>Կադրերի տեսուչ</t>
  </si>
  <si>
    <t>Ընդամենը</t>
  </si>
  <si>
    <t>Կենցաղային աղբատարի վարորդ</t>
  </si>
  <si>
    <t>Կենցաղային աղբահավաք բանվոր</t>
  </si>
  <si>
    <t>Պահեստապետ</t>
  </si>
  <si>
    <t>Տանիքագործ</t>
  </si>
  <si>
    <t>Էլեկտրիկ</t>
  </si>
  <si>
    <t>Բանվոր/8ամիս/կանաչապատում</t>
  </si>
  <si>
    <t>Փականագործ</t>
  </si>
  <si>
    <t>Բանվոր/4 ամիս</t>
  </si>
  <si>
    <t>Վարչական շենքի հավաքարար</t>
  </si>
  <si>
    <t>Գերեզմանատան աշխատակից</t>
  </si>
  <si>
    <t>Ավտոաշտարակի վարորդ</t>
  </si>
  <si>
    <t>Զոդող</t>
  </si>
  <si>
    <t>Սանտեխնիկ</t>
  </si>
  <si>
    <t xml:space="preserve">էլեկտրիկ </t>
  </si>
  <si>
    <t>Ավտոփականագործ</t>
  </si>
  <si>
    <t>Սանմաքրման աղբահավաք բանվոր/գյուղական բնակ. համար</t>
  </si>
  <si>
    <t xml:space="preserve">ԸՆԴԱՄԵՆԸ                    </t>
  </si>
  <si>
    <t>բուժքույր</t>
  </si>
  <si>
    <t>մարզիչ /պատմության դասատու/</t>
  </si>
  <si>
    <t xml:space="preserve">                    Համայնքապետարանի 
          աշխատակազմի քարտուղար՝                                  Վ.Միրաբյան</t>
  </si>
  <si>
    <t>Հ Ա Ս Տ Ի Ք Ա Ց ՈՒ Ց Ա Կ
 «ՍԻՍԻԱՆԻ ՀԱՄԱՅՆՔԻ ԹԻՎ 1 ՆՈՒՀ» ՀՈԱԿ</t>
  </si>
  <si>
    <t xml:space="preserve">Հաստիքի անվանումը
</t>
  </si>
  <si>
    <t>Աշխատավարձն՝ըստ դրույքաչափի</t>
  </si>
  <si>
    <t>Հ Ա Ս Տ Ի Ք Ա Ց ՈՒ Ց Ա Կ 
«ՍԻՍԻԱՆԻ ՀԱՄԱՅՆՔԻ ԹԻՎ 2 ՆՈՒՀ» ՀՈԱԿ</t>
  </si>
  <si>
    <t>Հ Ա Ս Տ Ի Ք Ա Ց ՈՒ Ց Ա Կ 
«ՍԻՍԻԱՆԻ ՀԱՄԱՅՆՔԻ ԹԻՎ 3 ՆՈՒՀ» ՀՈԱԿ</t>
  </si>
  <si>
    <t>(12 խումբ)</t>
  </si>
  <si>
    <t>Հ Ա Ս Տ Ի Ք Ա Ց ՈՒ Ց Ա Կ 
«ՍԻՍԻԱՆԻ ՀԱՄԱՅՆՔԻ ԹԻՎ 4 ՆՈՒՀ» ՀՈԱԿ</t>
  </si>
  <si>
    <t>Հ Ա Ս Տ Ի Ք Ա Ց ՈՒ Ց Ա Կ 
«Հ. Սահյանի անվան Սիսիանի քաղաքային մշակույթի կենտրոն» ՀՈԱԿ</t>
  </si>
  <si>
    <t xml:space="preserve"> Հավելված 5
ՀՀ Սյունիքի մարզի Սիսիանի համայնքի ավագանու 2019թ.__________ թիվ ____ որոշման  </t>
  </si>
  <si>
    <t xml:space="preserve">                   Համայնքապետարանի 
          աշխատակազմի քարտուղար՝                                         Վ.Միրաբյան
</t>
  </si>
  <si>
    <t>Հ Ա Ս Տ Ի Ք Ա Ց ՈՒ Ց Ա Կ 
«Զ. Ա. Խաչատրյանի անվան գեղարվեստի դպրոց» ՀՈԱԿ</t>
  </si>
  <si>
    <t>Հ Ա Ս Տ Ի Ք Ա Ց ՈՒ Ց Ա Կ
 «Սիսիանի համայնքի շախմատի դպրոց» ՀՈԱԿ</t>
  </si>
  <si>
    <t>Հ Ա Ս Տ Ի Ք Ա Ց ՈՒ Ց Ա Կ  
«Սիսիանի ֆուտբոլի դպրոց» ՀՈԱԿ</t>
  </si>
  <si>
    <t xml:space="preserve">                  Համայնքապետարանի 
         աշխատակազմի քարտուղար՝                                    Վ.Միրաբյան
</t>
  </si>
  <si>
    <t>Հ Ա Ս Տ Ի Ք Ա Ց ՈՒ Ց Ա Կ
 «ՍԻՍԻԱՆԻ ԲՆԱԿԱՐԱՆԱՅԻՆ ԿՈՄՈՒՆԱԼ ՏՆՏԵՍՈՒԹՅՈՒՆ» ՀՈԱԿ</t>
  </si>
  <si>
    <t>ՂԵԿԱՎԱՐ ԱՆՁՆԱԿԱԶՄ</t>
  </si>
  <si>
    <t>ԱԲՈՆԵՆՏԱԿԱՆ ԲԱԺԻՆ</t>
  </si>
  <si>
    <t>ՍԱՆՄԱՔՐՈՒՄ</t>
  </si>
  <si>
    <t>Աբոնենտ. բ/պետ</t>
  </si>
  <si>
    <t>Աբոնենտ. բաժնի հաշվառող</t>
  </si>
  <si>
    <t>Օպերատոր</t>
  </si>
  <si>
    <t>Իրավաբան. Հսկիչ</t>
  </si>
  <si>
    <t>Հսկիչ գանձող</t>
  </si>
  <si>
    <t>Բրիգադիր</t>
  </si>
  <si>
    <t>Սան.մաքրման աղբատարի վարորդ</t>
  </si>
  <si>
    <t>Սան.մաքրման աղբահավաք բանվոր</t>
  </si>
  <si>
    <t>Տրակտորավար</t>
  </si>
  <si>
    <t>ՍՊԱՍԱՐԿՈՂ ԱՆՁՆԱԿԱԶՄ</t>
  </si>
  <si>
    <t>ԱՂԲԱՀԱՆՈՒԹՅՈՒՆ</t>
  </si>
  <si>
    <r>
      <t xml:space="preserve"> </t>
    </r>
    <r>
      <rPr>
        <b/>
        <i/>
        <sz val="8"/>
        <color theme="1"/>
        <rFont val="GHEA Grapalat"/>
        <family val="3"/>
      </rPr>
      <t>Հավելված 1</t>
    </r>
    <r>
      <rPr>
        <i/>
        <sz val="8"/>
        <color theme="1"/>
        <rFont val="GHEA Grapalat"/>
        <family val="3"/>
      </rPr>
      <t xml:space="preserve">
ՀՀ Սյունիքի մարզի Սիսիանի համայնքի ավագանու 2019թ.__________ թիվ ____ որոշման  </t>
    </r>
  </si>
  <si>
    <r>
      <rPr>
        <b/>
        <i/>
        <sz val="8"/>
        <color theme="1"/>
        <rFont val="GHEA Grapalat"/>
        <family val="3"/>
      </rPr>
      <t xml:space="preserve"> Հավելված 2</t>
    </r>
    <r>
      <rPr>
        <i/>
        <sz val="8"/>
        <color theme="1"/>
        <rFont val="GHEA Grapalat"/>
        <family val="3"/>
      </rPr>
      <t xml:space="preserve">
ՀՀ Սյունիքի մարզի Սիսիանի համայնքի ավագանու 2019թ.__________ թիվ ____ որոշման  </t>
    </r>
  </si>
  <si>
    <t>Հաստիքային միավորի քանակ</t>
  </si>
  <si>
    <t xml:space="preserve">                       Համայնքապետարանի 
             աշխատակազմի քարտուղար՝                                  Վ.Միրաբյան</t>
  </si>
  <si>
    <r>
      <t xml:space="preserve"> </t>
    </r>
    <r>
      <rPr>
        <b/>
        <i/>
        <sz val="9"/>
        <color theme="1"/>
        <rFont val="GHEA Grapalat"/>
        <family val="3"/>
      </rPr>
      <t>Հավելված 3</t>
    </r>
    <r>
      <rPr>
        <i/>
        <sz val="9"/>
        <color theme="1"/>
        <rFont val="GHEA Grapalat"/>
        <family val="3"/>
      </rPr>
      <t xml:space="preserve">
ՀՀ Սյունիքի մարզի Սիսիանի համայնքի ավագանու 2019թ.__________ թիվ ____ որոշման  </t>
    </r>
  </si>
  <si>
    <r>
      <t xml:space="preserve"> </t>
    </r>
    <r>
      <rPr>
        <b/>
        <i/>
        <sz val="9"/>
        <color theme="1"/>
        <rFont val="GHEA Grapalat"/>
        <family val="3"/>
      </rPr>
      <t>Հավելված 4</t>
    </r>
    <r>
      <rPr>
        <i/>
        <sz val="9"/>
        <color theme="1"/>
        <rFont val="GHEA Grapalat"/>
        <family val="3"/>
      </rPr>
      <t xml:space="preserve">
ՀՀ Սյունիքի մարզի Սիսիանի համայնքի ավագանու 2019թ.__________ թիվ ____ որոշման  </t>
    </r>
  </si>
  <si>
    <r>
      <rPr>
        <b/>
        <i/>
        <sz val="9"/>
        <color theme="1"/>
        <rFont val="GHEA Grapalat"/>
        <family val="3"/>
      </rPr>
      <t xml:space="preserve"> Հավելված 6</t>
    </r>
    <r>
      <rPr>
        <i/>
        <sz val="9"/>
        <color theme="1"/>
        <rFont val="GHEA Grapalat"/>
        <family val="3"/>
      </rPr>
      <t xml:space="preserve">
ՀՀ Սյունիքի մարզի Սիսիանի համայնքի ավագանու 2019թ.__________ թիվ ____ որոշման  </t>
    </r>
  </si>
  <si>
    <t>Հ Ա Ս Տ Ի Ք Ա Ց ՈՒ Ց Ա Կ 
«Է. Ասյանի անվան Սիսիանի մանկական երաժշտական դպրոց» ՀՈԱԿ</t>
  </si>
  <si>
    <r>
      <t xml:space="preserve"> </t>
    </r>
    <r>
      <rPr>
        <b/>
        <i/>
        <sz val="9"/>
        <color theme="1"/>
        <rFont val="GHEA Grapalat"/>
        <family val="3"/>
      </rPr>
      <t>Հավելված 8</t>
    </r>
    <r>
      <rPr>
        <i/>
        <sz val="9"/>
        <color theme="1"/>
        <rFont val="GHEA Grapalat"/>
        <family val="3"/>
      </rPr>
      <t xml:space="preserve">
ՀՀ Սյունիքի մարզի Սիսիանի համայնքի ավագանու 2019թ.__________ թիվ ____ որոշման  </t>
    </r>
  </si>
  <si>
    <r>
      <rPr>
        <b/>
        <i/>
        <sz val="9"/>
        <color theme="1"/>
        <rFont val="GHEA Grapalat"/>
        <family val="3"/>
      </rPr>
      <t xml:space="preserve"> Հավելված 9</t>
    </r>
    <r>
      <rPr>
        <i/>
        <sz val="9"/>
        <color theme="1"/>
        <rFont val="GHEA Grapalat"/>
        <family val="3"/>
      </rPr>
      <t xml:space="preserve">
ՀՀ Սյունիքի մարզի Սիսիանի համայնքի ավագանու 2019թ.__________ թիվ ____ որոշման  </t>
    </r>
  </si>
  <si>
    <r>
      <t xml:space="preserve"> </t>
    </r>
    <r>
      <rPr>
        <b/>
        <i/>
        <sz val="9"/>
        <color theme="1"/>
        <rFont val="GHEA Grapalat"/>
        <family val="3"/>
      </rPr>
      <t>Հավելված 10</t>
    </r>
    <r>
      <rPr>
        <i/>
        <sz val="9"/>
        <color theme="1"/>
        <rFont val="GHEA Grapalat"/>
        <family val="3"/>
      </rPr>
      <t xml:space="preserve">
ՀՀ Սյունիքի մարզի Սիսիանի համայնքի ավագանու 2019թ.__________ թիվ ____ որոշման  </t>
    </r>
  </si>
  <si>
    <r>
      <rPr>
        <i/>
        <sz val="8"/>
        <color indexed="8"/>
        <rFont val="GHEA Grapalat"/>
        <family val="3"/>
      </rPr>
      <t>Հավելված 11</t>
    </r>
    <r>
      <rPr>
        <sz val="8"/>
        <color indexed="8"/>
        <rFont val="GHEA Grapalat"/>
        <family val="3"/>
      </rPr>
      <t xml:space="preserve">
</t>
    </r>
    <r>
      <rPr>
        <i/>
        <sz val="8"/>
        <color indexed="8"/>
        <rFont val="GHEA Grapalat"/>
        <family val="3"/>
      </rPr>
      <t xml:space="preserve">ՀՀ Սյունիքի մարզի Սիսիանի համայնքի ավագանու 2019թ. -ի թիվ 
-Ա որոշման </t>
    </r>
  </si>
  <si>
    <r>
      <t xml:space="preserve"> </t>
    </r>
    <r>
      <rPr>
        <b/>
        <i/>
        <sz val="9"/>
        <color theme="1"/>
        <rFont val="GHEA Grapalat"/>
        <family val="3"/>
      </rPr>
      <t>Հավելված 7</t>
    </r>
    <r>
      <rPr>
        <i/>
        <sz val="9"/>
        <color theme="1"/>
        <rFont val="GHEA Grapalat"/>
        <family val="3"/>
      </rPr>
      <t xml:space="preserve">
ՀՀ Սյունիքի մարզի Սիսիանի համայնքի ավագանու 2019թ.__________ թիվ ____ որոշման  </t>
    </r>
  </si>
  <si>
    <t>Ընդամենը  Լոր</t>
  </si>
  <si>
    <t>Ընդամենը Աղիտու</t>
  </si>
  <si>
    <t>Ընդամենը Շամբ</t>
  </si>
  <si>
    <t>Ընդամենը  Տորունիք</t>
  </si>
  <si>
    <t>Ընդամենը  Հացավան</t>
  </si>
  <si>
    <t>Ընդամենը  Բնունիս</t>
  </si>
  <si>
    <t>Ընդամենը  Թասիկ</t>
  </si>
  <si>
    <t>Ընդամենը  Տոլորս</t>
  </si>
  <si>
    <t>Ընդամենը  Ույծ</t>
  </si>
  <si>
    <t>Հաստիքային միավոր</t>
  </si>
  <si>
    <t>Աշխատակիցների թվաքանակ</t>
  </si>
  <si>
    <t xml:space="preserve">                     Համայնքապետարանի 
             աշխատակազմի քարտուղար՝                                                Վ.Միրաբյան</t>
  </si>
  <si>
    <t xml:space="preserve"> Հ Ա Ս Տ Ի Ք Ա Ց ՈՒ Ց Ա Կ
 «Ա. Մինասյանի անվան մանկապատանեկան ստեղծագործության» ՀՈԱԿ </t>
  </si>
  <si>
    <t xml:space="preserve">Խոհարար </t>
  </si>
  <si>
    <t>Մեթոդիստ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</si>
</sst>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\ _դ_ր_._-;\-* #,##0\ _դ_ր_._-;_-* &quot;-&quot;\ _դ_ր_._-;_-@_-"/>
    <numFmt numFmtId="43" formatCode="_-* #,##0.00\ _դ_ր_._-;\-* #,##0.00\ _դ_ր_._-;_-* &quot;-&quot;??\ _դ_ր_._-;_-@_-"/>
    <numFmt numFmtId="164" formatCode="_-* #,##0\ _֏_-;\-* #,##0\ _֏_-;_-* &quot;-&quot;\ _֏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_р_._-;\-* #,##0.00_р_._-;_-* &quot;-&quot;??_р_._-;_-@_-"/>
    <numFmt numFmtId="168" formatCode="_-* #,##0\ _դ_ր_._-;\-* #,##0\ _դ_ր_._-;_-* &quot;-&quot;??\ _դ_ր_.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1"/>
      <name val="GHEA Grapalat"/>
      <family val="3"/>
    </font>
    <font>
      <sz val="11"/>
      <color indexed="8"/>
      <name val="Arial LatArm"/>
      <family val="2"/>
    </font>
    <font>
      <sz val="11"/>
      <name val="GHEA Grapalat"/>
      <family val="3"/>
    </font>
    <font>
      <b/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b/>
      <i/>
      <sz val="12"/>
      <color theme="1"/>
      <name val="GHEA Grapalat"/>
      <family val="3"/>
    </font>
    <font>
      <b/>
      <sz val="16"/>
      <color theme="1"/>
      <name val="GHEA Grapalat"/>
      <family val="3"/>
    </font>
    <font>
      <b/>
      <sz val="11"/>
      <color indexed="8"/>
      <name val="GHEA Grapalat"/>
      <family val="3"/>
    </font>
    <font>
      <b/>
      <i/>
      <sz val="11"/>
      <color indexed="8"/>
      <name val="GHEA Grapalat"/>
      <family val="3"/>
    </font>
    <font>
      <b/>
      <sz val="10"/>
      <color theme="1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GHEA Grapalat"/>
      <family val="3"/>
    </font>
    <font>
      <i/>
      <sz val="9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i/>
      <sz val="11"/>
      <color theme="1"/>
      <name val="GHEA Grapalat"/>
      <family val="3"/>
    </font>
    <font>
      <sz val="8"/>
      <color indexed="8"/>
      <name val="GHEA Grapalat"/>
      <family val="3"/>
    </font>
    <font>
      <i/>
      <sz val="8"/>
      <color indexed="8"/>
      <name val="GHEA Grapalat"/>
      <family val="3"/>
    </font>
    <font>
      <b/>
      <i/>
      <sz val="9"/>
      <color theme="1"/>
      <name val="GHEA Grapalat"/>
      <family val="3"/>
    </font>
    <font>
      <b/>
      <i/>
      <sz val="10"/>
      <name val="GHEA Grapalat"/>
      <family val="3"/>
    </font>
    <font>
      <b/>
      <i/>
      <sz val="10"/>
      <color theme="1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theme="1"/>
      <name val="GHEA Grapalat"/>
      <family val="3"/>
    </font>
    <font>
      <i/>
      <sz val="8"/>
      <color theme="1"/>
      <name val="GHEA Grapalat"/>
      <family val="3"/>
    </font>
    <font>
      <b/>
      <i/>
      <sz val="8"/>
      <color theme="1"/>
      <name val="GHEA Grapalat"/>
      <family val="3"/>
    </font>
    <font>
      <sz val="10"/>
      <color rgb="FFFF000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1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165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6" fillId="0" borderId="2" xfId="2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165" fontId="2" fillId="0" borderId="0" xfId="1" applyNumberFormat="1" applyFont="1" applyFill="1" applyAlignment="1">
      <alignment horizontal="right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right" vertical="center"/>
    </xf>
    <xf numFmtId="167" fontId="7" fillId="0" borderId="2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ont="1" applyFill="1"/>
    <xf numFmtId="0" fontId="0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horizontal="center" vertical="center"/>
    </xf>
    <xf numFmtId="166" fontId="2" fillId="0" borderId="2" xfId="1" applyNumberFormat="1" applyFont="1" applyFill="1" applyBorder="1" applyAlignment="1">
      <alignment horizontal="right" vertical="center"/>
    </xf>
    <xf numFmtId="167" fontId="2" fillId="0" borderId="2" xfId="1" applyNumberFormat="1" applyFont="1" applyFill="1" applyBorder="1" applyAlignment="1">
      <alignment horizontal="right" vertical="center"/>
    </xf>
    <xf numFmtId="165" fontId="16" fillId="0" borderId="2" xfId="1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0" fillId="2" borderId="0" xfId="2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164" fontId="23" fillId="0" borderId="2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164" fontId="0" fillId="0" borderId="0" xfId="0" applyNumberFormat="1" applyFont="1" applyFill="1"/>
    <xf numFmtId="164" fontId="18" fillId="0" borderId="0" xfId="0" applyNumberFormat="1" applyFont="1" applyFill="1"/>
    <xf numFmtId="164" fontId="19" fillId="0" borderId="0" xfId="0" applyNumberFormat="1" applyFont="1" applyFill="1"/>
    <xf numFmtId="164" fontId="20" fillId="0" borderId="0" xfId="0" applyNumberFormat="1" applyFont="1" applyFill="1"/>
    <xf numFmtId="0" fontId="7" fillId="0" borderId="2" xfId="0" applyFont="1" applyFill="1" applyBorder="1" applyAlignment="1">
      <alignment horizontal="center"/>
    </xf>
    <xf numFmtId="0" fontId="7" fillId="0" borderId="0" xfId="0" applyFont="1" applyFill="1"/>
    <xf numFmtId="0" fontId="2" fillId="0" borderId="2" xfId="0" applyFont="1" applyFill="1" applyBorder="1"/>
    <xf numFmtId="0" fontId="24" fillId="0" borderId="0" xfId="0" applyFont="1" applyFill="1"/>
    <xf numFmtId="0" fontId="25" fillId="0" borderId="0" xfId="0" applyFont="1" applyFill="1"/>
    <xf numFmtId="164" fontId="2" fillId="0" borderId="2" xfId="0" applyNumberFormat="1" applyFont="1" applyFill="1" applyBorder="1"/>
    <xf numFmtId="0" fontId="17" fillId="0" borderId="2" xfId="2" applyNumberFormat="1" applyFont="1" applyFill="1" applyBorder="1" applyAlignment="1">
      <alignment vertical="center" wrapText="1"/>
    </xf>
    <xf numFmtId="165" fontId="23" fillId="0" borderId="2" xfId="1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166" fontId="23" fillId="0" borderId="2" xfId="1" applyNumberFormat="1" applyFont="1" applyFill="1" applyBorder="1" applyAlignment="1">
      <alignment horizontal="center" vertical="center"/>
    </xf>
    <xf numFmtId="1" fontId="23" fillId="0" borderId="2" xfId="0" applyNumberFormat="1" applyFont="1" applyFill="1" applyBorder="1" applyAlignment="1">
      <alignment horizontal="center" vertical="center"/>
    </xf>
    <xf numFmtId="0" fontId="17" fillId="0" borderId="2" xfId="2" applyNumberFormat="1" applyFont="1" applyFill="1" applyBorder="1" applyAlignment="1">
      <alignment horizontal="center" vertical="center" wrapText="1"/>
    </xf>
    <xf numFmtId="0" fontId="17" fillId="0" borderId="2" xfId="2" applyNumberFormat="1" applyFont="1" applyFill="1" applyBorder="1" applyAlignment="1">
      <alignment horizontal="left" vertical="center" wrapText="1"/>
    </xf>
    <xf numFmtId="0" fontId="15" fillId="0" borderId="2" xfId="0" applyFont="1" applyBorder="1"/>
    <xf numFmtId="0" fontId="15" fillId="0" borderId="2" xfId="0" applyFont="1" applyFill="1" applyBorder="1" applyAlignment="1">
      <alignment horizontal="left"/>
    </xf>
    <xf numFmtId="0" fontId="16" fillId="0" borderId="2" xfId="2" applyNumberFormat="1" applyFont="1" applyFill="1" applyBorder="1" applyAlignment="1">
      <alignment horizontal="center" wrapText="1"/>
    </xf>
    <xf numFmtId="164" fontId="15" fillId="0" borderId="2" xfId="0" applyNumberFormat="1" applyFont="1" applyFill="1" applyBorder="1"/>
    <xf numFmtId="0" fontId="12" fillId="0" borderId="0" xfId="0" applyFont="1" applyFill="1" applyBorder="1" applyAlignment="1">
      <alignment vertical="center" wrapText="1"/>
    </xf>
    <xf numFmtId="165" fontId="0" fillId="0" borderId="0" xfId="1" applyNumberFormat="1" applyFont="1" applyFill="1" applyAlignment="1">
      <alignment horizontal="right" vertical="center"/>
    </xf>
    <xf numFmtId="0" fontId="17" fillId="0" borderId="2" xfId="0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6" fillId="2" borderId="4" xfId="1" applyNumberFormat="1" applyFont="1" applyFill="1" applyBorder="1" applyAlignment="1">
      <alignment horizontal="center" vertical="center" wrapText="1"/>
    </xf>
    <xf numFmtId="0" fontId="16" fillId="2" borderId="8" xfId="1" applyNumberFormat="1" applyFont="1" applyFill="1" applyBorder="1" applyAlignment="1">
      <alignment horizontal="center" vertical="center" wrapText="1"/>
    </xf>
    <xf numFmtId="0" fontId="16" fillId="2" borderId="2" xfId="1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/>
    </xf>
    <xf numFmtId="0" fontId="17" fillId="2" borderId="2" xfId="2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6" fillId="2" borderId="2" xfId="2" applyNumberFormat="1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29" fillId="2" borderId="6" xfId="2" applyNumberFormat="1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 wrapText="1"/>
    </xf>
    <xf numFmtId="164" fontId="32" fillId="0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6" fillId="0" borderId="2" xfId="1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6" fillId="0" borderId="2" xfId="2" applyNumberFormat="1" applyFont="1" applyFill="1" applyBorder="1" applyAlignment="1">
      <alignment horizontal="left" vertical="center" wrapText="1"/>
    </xf>
    <xf numFmtId="0" fontId="29" fillId="0" borderId="6" xfId="2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16" fillId="0" borderId="2" xfId="2" applyNumberFormat="1" applyFont="1" applyFill="1" applyBorder="1" applyAlignment="1">
      <alignment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16" fillId="0" borderId="3" xfId="0" applyFont="1" applyFill="1" applyBorder="1" applyAlignment="1">
      <alignment horizontal="center" vertical="center" wrapText="1"/>
    </xf>
    <xf numFmtId="41" fontId="23" fillId="0" borderId="2" xfId="0" applyNumberFormat="1" applyFont="1" applyFill="1" applyBorder="1"/>
    <xf numFmtId="0" fontId="23" fillId="0" borderId="2" xfId="0" applyFont="1" applyFill="1" applyBorder="1"/>
    <xf numFmtId="0" fontId="8" fillId="0" borderId="0" xfId="0" applyFont="1" applyFill="1"/>
    <xf numFmtId="0" fontId="3" fillId="0" borderId="0" xfId="0" applyFont="1" applyFill="1"/>
    <xf numFmtId="0" fontId="11" fillId="0" borderId="0" xfId="0" applyFont="1" applyFill="1"/>
    <xf numFmtId="0" fontId="21" fillId="0" borderId="0" xfId="0" applyFont="1" applyFill="1"/>
    <xf numFmtId="0" fontId="8" fillId="0" borderId="0" xfId="0" applyFont="1" applyFill="1" applyBorder="1"/>
    <xf numFmtId="0" fontId="9" fillId="2" borderId="0" xfId="2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wrapText="1"/>
    </xf>
    <xf numFmtId="0" fontId="4" fillId="0" borderId="5" xfId="1" applyNumberFormat="1" applyFont="1" applyFill="1" applyBorder="1" applyAlignment="1">
      <alignment horizontal="center" wrapText="1"/>
    </xf>
    <xf numFmtId="0" fontId="31" fillId="2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6" fillId="0" borderId="2" xfId="2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68" fontId="23" fillId="0" borderId="2" xfId="0" applyNumberFormat="1" applyFont="1" applyFill="1" applyBorder="1" applyAlignment="1">
      <alignment horizontal="center" vertical="center"/>
    </xf>
    <xf numFmtId="168" fontId="30" fillId="0" borderId="2" xfId="0" applyNumberFormat="1" applyFont="1" applyFill="1" applyBorder="1" applyAlignment="1">
      <alignment horizontal="center" vertical="center"/>
    </xf>
    <xf numFmtId="164" fontId="29" fillId="0" borderId="2" xfId="0" applyNumberFormat="1" applyFont="1" applyFill="1" applyBorder="1" applyAlignment="1">
      <alignment horizontal="center" vertical="center"/>
    </xf>
    <xf numFmtId="41" fontId="30" fillId="0" borderId="2" xfId="0" applyNumberFormat="1" applyFont="1" applyFill="1" applyBorder="1"/>
    <xf numFmtId="164" fontId="30" fillId="0" borderId="2" xfId="0" applyNumberFormat="1" applyFont="1" applyFill="1" applyBorder="1"/>
    <xf numFmtId="164" fontId="24" fillId="0" borderId="2" xfId="0" applyNumberFormat="1" applyFont="1" applyFill="1" applyBorder="1"/>
    <xf numFmtId="167" fontId="24" fillId="0" borderId="2" xfId="0" applyNumberFormat="1" applyFont="1" applyFill="1" applyBorder="1" applyAlignment="1">
      <alignment horizontal="center" vertical="center"/>
    </xf>
    <xf numFmtId="165" fontId="24" fillId="0" borderId="2" xfId="0" applyNumberFormat="1" applyFont="1" applyFill="1" applyBorder="1" applyAlignment="1">
      <alignment horizontal="center" vertical="center"/>
    </xf>
    <xf numFmtId="164" fontId="24" fillId="0" borderId="2" xfId="0" applyNumberFormat="1" applyFont="1" applyFill="1" applyBorder="1" applyAlignment="1">
      <alignment vertical="center"/>
    </xf>
    <xf numFmtId="2" fontId="24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9" fillId="0" borderId="6" xfId="2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1" fontId="23" fillId="0" borderId="2" xfId="0" applyNumberFormat="1" applyFont="1" applyFill="1" applyBorder="1" applyAlignment="1">
      <alignment vertical="center"/>
    </xf>
    <xf numFmtId="0" fontId="31" fillId="0" borderId="2" xfId="0" applyFont="1" applyFill="1" applyBorder="1" applyAlignment="1">
      <alignment horizontal="center" vertical="center" wrapText="1"/>
    </xf>
    <xf numFmtId="41" fontId="32" fillId="0" borderId="2" xfId="0" applyNumberFormat="1" applyFont="1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165" fontId="16" fillId="0" borderId="4" xfId="1" applyNumberFormat="1" applyFont="1" applyFill="1" applyBorder="1" applyAlignment="1">
      <alignment horizontal="center" vertical="center" wrapText="1"/>
    </xf>
    <xf numFmtId="165" fontId="16" fillId="0" borderId="4" xfId="1" applyNumberFormat="1" applyFont="1" applyFill="1" applyBorder="1" applyAlignment="1">
      <alignment horizontal="center" wrapText="1"/>
    </xf>
    <xf numFmtId="0" fontId="23" fillId="0" borderId="0" xfId="0" applyFont="1"/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164" fontId="24" fillId="0" borderId="0" xfId="0" applyNumberFormat="1" applyFont="1" applyFill="1" applyBorder="1"/>
    <xf numFmtId="3" fontId="35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9" fillId="2" borderId="0" xfId="2" applyNumberFormat="1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9" fillId="2" borderId="5" xfId="2" applyNumberFormat="1" applyFont="1" applyFill="1" applyBorder="1" applyAlignment="1">
      <alignment horizontal="center" vertical="center" wrapText="1"/>
    </xf>
    <xf numFmtId="0" fontId="29" fillId="2" borderId="6" xfId="2" applyNumberFormat="1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9" fillId="0" borderId="5" xfId="2" applyNumberFormat="1" applyFont="1" applyFill="1" applyBorder="1" applyAlignment="1">
      <alignment horizontal="center" vertical="center" wrapText="1"/>
    </xf>
    <xf numFmtId="0" fontId="29" fillId="0" borderId="6" xfId="2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6" fillId="0" borderId="3" xfId="2" applyNumberFormat="1" applyFont="1" applyFill="1" applyBorder="1" applyAlignment="1">
      <alignment horizontal="center" vertical="center" wrapText="1"/>
    </xf>
    <xf numFmtId="0" fontId="6" fillId="0" borderId="4" xfId="2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165" fontId="26" fillId="0" borderId="0" xfId="1" applyNumberFormat="1" applyFont="1" applyFill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</cellXfs>
  <cellStyles count="3">
    <cellStyle name="Normal 26_HASTIQ popoxvac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31" workbookViewId="0">
      <selection activeCell="B53" sqref="B53"/>
    </sheetView>
  </sheetViews>
  <sheetFormatPr defaultRowHeight="17.25" x14ac:dyDescent="0.25"/>
  <cols>
    <col min="1" max="1" width="5.42578125" style="45" customWidth="1"/>
    <col min="2" max="2" width="35.140625" style="45" customWidth="1"/>
    <col min="3" max="3" width="10.42578125" style="45" customWidth="1"/>
    <col min="4" max="4" width="11.42578125" style="45" customWidth="1"/>
    <col min="5" max="5" width="11.42578125" style="45" hidden="1" customWidth="1"/>
    <col min="6" max="6" width="16.28515625" style="46" customWidth="1"/>
    <col min="7" max="7" width="17.85546875" style="46" customWidth="1"/>
    <col min="8" max="16384" width="9.140625" style="45"/>
  </cols>
  <sheetData>
    <row r="1" spans="1:7" ht="52.5" customHeight="1" x14ac:dyDescent="0.25">
      <c r="F1" s="172" t="s">
        <v>181</v>
      </c>
      <c r="G1" s="172"/>
    </row>
    <row r="2" spans="1:7" ht="30.75" customHeight="1" x14ac:dyDescent="0.25">
      <c r="A2" s="173" t="s">
        <v>152</v>
      </c>
      <c r="B2" s="173"/>
      <c r="C2" s="173"/>
      <c r="D2" s="173"/>
      <c r="E2" s="173"/>
      <c r="F2" s="173"/>
      <c r="G2" s="173"/>
    </row>
    <row r="3" spans="1:7" ht="25.5" customHeight="1" x14ac:dyDescent="0.25">
      <c r="A3" s="58"/>
      <c r="B3" s="58"/>
      <c r="C3" s="58"/>
      <c r="D3" s="58"/>
      <c r="E3" s="58"/>
      <c r="F3" s="58"/>
      <c r="G3" s="108" t="s">
        <v>27</v>
      </c>
    </row>
    <row r="4" spans="1:7" ht="43.5" customHeight="1" x14ac:dyDescent="0.25">
      <c r="A4" s="178" t="s">
        <v>0</v>
      </c>
      <c r="B4" s="178" t="s">
        <v>153</v>
      </c>
      <c r="C4" s="178" t="s">
        <v>204</v>
      </c>
      <c r="D4" s="178" t="s">
        <v>203</v>
      </c>
      <c r="E4" s="179" t="s">
        <v>183</v>
      </c>
      <c r="F4" s="170" t="s">
        <v>86</v>
      </c>
      <c r="G4" s="170" t="s">
        <v>154</v>
      </c>
    </row>
    <row r="5" spans="1:7" ht="14.25" customHeight="1" x14ac:dyDescent="0.25">
      <c r="A5" s="178"/>
      <c r="B5" s="178"/>
      <c r="C5" s="178"/>
      <c r="D5" s="178"/>
      <c r="E5" s="180"/>
      <c r="F5" s="170"/>
      <c r="G5" s="170"/>
    </row>
    <row r="6" spans="1:7" x14ac:dyDescent="0.25">
      <c r="A6" s="95">
        <v>1</v>
      </c>
      <c r="B6" s="96">
        <v>2</v>
      </c>
      <c r="C6" s="96">
        <v>3</v>
      </c>
      <c r="D6" s="97">
        <v>4</v>
      </c>
      <c r="E6" s="95">
        <v>5</v>
      </c>
      <c r="F6" s="96">
        <v>5</v>
      </c>
      <c r="G6" s="97">
        <v>6</v>
      </c>
    </row>
    <row r="7" spans="1:7" ht="15" customHeight="1" x14ac:dyDescent="0.25">
      <c r="A7" s="98">
        <v>1</v>
      </c>
      <c r="B7" s="99" t="s">
        <v>2</v>
      </c>
      <c r="C7" s="99">
        <v>1</v>
      </c>
      <c r="D7" s="98">
        <v>1</v>
      </c>
      <c r="E7" s="98">
        <f>C7*D7</f>
        <v>1</v>
      </c>
      <c r="F7" s="53">
        <v>180000</v>
      </c>
      <c r="G7" s="53">
        <f>F7*C7*D7</f>
        <v>180000</v>
      </c>
    </row>
    <row r="8" spans="1:7" x14ac:dyDescent="0.25">
      <c r="A8" s="98">
        <v>2</v>
      </c>
      <c r="B8" s="99" t="s">
        <v>28</v>
      </c>
      <c r="C8" s="99">
        <v>1</v>
      </c>
      <c r="D8" s="98">
        <v>1</v>
      </c>
      <c r="E8" s="98">
        <f t="shared" ref="E8:E27" si="0">C8*D8</f>
        <v>1</v>
      </c>
      <c r="F8" s="53">
        <v>115000</v>
      </c>
      <c r="G8" s="53">
        <f t="shared" ref="G8:G27" si="1">F8*C8*D8</f>
        <v>115000</v>
      </c>
    </row>
    <row r="9" spans="1:7" x14ac:dyDescent="0.25">
      <c r="A9" s="98">
        <v>3</v>
      </c>
      <c r="B9" s="99" t="s">
        <v>17</v>
      </c>
      <c r="C9" s="99">
        <v>1</v>
      </c>
      <c r="D9" s="98">
        <v>1</v>
      </c>
      <c r="E9" s="98">
        <f t="shared" si="0"/>
        <v>1</v>
      </c>
      <c r="F9" s="53">
        <v>91275</v>
      </c>
      <c r="G9" s="53">
        <f t="shared" si="1"/>
        <v>91275</v>
      </c>
    </row>
    <row r="10" spans="1:7" s="48" customFormat="1" x14ac:dyDescent="0.25">
      <c r="A10" s="100"/>
      <c r="B10" s="101" t="s">
        <v>29</v>
      </c>
      <c r="C10" s="101"/>
      <c r="D10" s="100"/>
      <c r="E10" s="98"/>
      <c r="F10" s="53"/>
      <c r="G10" s="53">
        <f t="shared" si="1"/>
        <v>0</v>
      </c>
    </row>
    <row r="11" spans="1:7" ht="27" x14ac:dyDescent="0.25">
      <c r="A11" s="98">
        <v>4</v>
      </c>
      <c r="B11" s="99" t="s">
        <v>30</v>
      </c>
      <c r="C11" s="99">
        <v>1</v>
      </c>
      <c r="D11" s="98">
        <v>1</v>
      </c>
      <c r="E11" s="98">
        <f t="shared" si="0"/>
        <v>1</v>
      </c>
      <c r="F11" s="53">
        <v>115000</v>
      </c>
      <c r="G11" s="53">
        <f t="shared" si="1"/>
        <v>115000</v>
      </c>
    </row>
    <row r="12" spans="1:7" x14ac:dyDescent="0.25">
      <c r="A12" s="98">
        <v>5</v>
      </c>
      <c r="B12" s="99" t="s">
        <v>31</v>
      </c>
      <c r="C12" s="99">
        <v>9</v>
      </c>
      <c r="D12" s="98">
        <v>0.625</v>
      </c>
      <c r="E12" s="98">
        <f t="shared" si="0"/>
        <v>5.625</v>
      </c>
      <c r="F12" s="53">
        <v>96275</v>
      </c>
      <c r="G12" s="53">
        <f t="shared" si="1"/>
        <v>541546.875</v>
      </c>
    </row>
    <row r="13" spans="1:7" x14ac:dyDescent="0.25">
      <c r="A13" s="98">
        <v>6</v>
      </c>
      <c r="B13" s="99" t="s">
        <v>31</v>
      </c>
      <c r="C13" s="99">
        <v>1</v>
      </c>
      <c r="D13" s="98">
        <v>0.625</v>
      </c>
      <c r="E13" s="98">
        <f t="shared" si="0"/>
        <v>0.625</v>
      </c>
      <c r="F13" s="53">
        <v>93312</v>
      </c>
      <c r="G13" s="53">
        <f t="shared" si="1"/>
        <v>58320</v>
      </c>
    </row>
    <row r="14" spans="1:7" x14ac:dyDescent="0.25">
      <c r="A14" s="98">
        <v>7</v>
      </c>
      <c r="B14" s="99" t="s">
        <v>32</v>
      </c>
      <c r="C14" s="99">
        <v>1</v>
      </c>
      <c r="D14" s="98">
        <v>0.75</v>
      </c>
      <c r="E14" s="98">
        <f t="shared" si="0"/>
        <v>0.75</v>
      </c>
      <c r="F14" s="53">
        <v>91275</v>
      </c>
      <c r="G14" s="53">
        <f t="shared" si="1"/>
        <v>68456.25</v>
      </c>
    </row>
    <row r="15" spans="1:7" x14ac:dyDescent="0.25">
      <c r="A15" s="98">
        <v>8</v>
      </c>
      <c r="B15" s="99" t="s">
        <v>33</v>
      </c>
      <c r="C15" s="99">
        <v>1</v>
      </c>
      <c r="D15" s="98">
        <v>1</v>
      </c>
      <c r="E15" s="98">
        <f t="shared" si="0"/>
        <v>1</v>
      </c>
      <c r="F15" s="53">
        <v>88312</v>
      </c>
      <c r="G15" s="53">
        <f t="shared" si="1"/>
        <v>88312</v>
      </c>
    </row>
    <row r="16" spans="1:7" x14ac:dyDescent="0.25">
      <c r="A16" s="98">
        <v>9</v>
      </c>
      <c r="B16" s="99" t="s">
        <v>34</v>
      </c>
      <c r="C16" s="99">
        <v>1</v>
      </c>
      <c r="D16" s="98">
        <v>1</v>
      </c>
      <c r="E16" s="98">
        <f t="shared" si="0"/>
        <v>1</v>
      </c>
      <c r="F16" s="53">
        <v>88312</v>
      </c>
      <c r="G16" s="53">
        <f t="shared" si="1"/>
        <v>88312</v>
      </c>
    </row>
    <row r="17" spans="1:7" x14ac:dyDescent="0.25">
      <c r="A17" s="98">
        <v>10</v>
      </c>
      <c r="B17" s="99" t="s">
        <v>35</v>
      </c>
      <c r="C17" s="99">
        <v>3</v>
      </c>
      <c r="D17" s="98">
        <v>1</v>
      </c>
      <c r="E17" s="98">
        <f t="shared" si="0"/>
        <v>3</v>
      </c>
      <c r="F17" s="53">
        <v>91312</v>
      </c>
      <c r="G17" s="53">
        <f t="shared" si="1"/>
        <v>273936</v>
      </c>
    </row>
    <row r="18" spans="1:7" x14ac:dyDescent="0.25">
      <c r="A18" s="98">
        <v>11</v>
      </c>
      <c r="B18" s="99" t="s">
        <v>35</v>
      </c>
      <c r="C18" s="99">
        <v>2</v>
      </c>
      <c r="D18" s="98">
        <v>1</v>
      </c>
      <c r="E18" s="98">
        <f t="shared" si="0"/>
        <v>2</v>
      </c>
      <c r="F18" s="53">
        <v>94275</v>
      </c>
      <c r="G18" s="53">
        <f t="shared" si="1"/>
        <v>188550</v>
      </c>
    </row>
    <row r="19" spans="1:7" x14ac:dyDescent="0.25">
      <c r="A19" s="98">
        <v>12</v>
      </c>
      <c r="B19" s="99" t="s">
        <v>36</v>
      </c>
      <c r="C19" s="99">
        <v>1</v>
      </c>
      <c r="D19" s="98">
        <v>1.25</v>
      </c>
      <c r="E19" s="98">
        <f t="shared" si="0"/>
        <v>1.25</v>
      </c>
      <c r="F19" s="53">
        <v>91275</v>
      </c>
      <c r="G19" s="53">
        <f t="shared" si="1"/>
        <v>114093.75</v>
      </c>
    </row>
    <row r="20" spans="1:7" x14ac:dyDescent="0.25">
      <c r="A20" s="98">
        <v>13</v>
      </c>
      <c r="B20" s="99" t="s">
        <v>37</v>
      </c>
      <c r="C20" s="99">
        <v>1</v>
      </c>
      <c r="D20" s="98">
        <v>1</v>
      </c>
      <c r="E20" s="98">
        <f t="shared" si="0"/>
        <v>1</v>
      </c>
      <c r="F20" s="53">
        <v>91275</v>
      </c>
      <c r="G20" s="53">
        <f t="shared" si="1"/>
        <v>91275</v>
      </c>
    </row>
    <row r="21" spans="1:7" x14ac:dyDescent="0.25">
      <c r="A21" s="98">
        <v>14</v>
      </c>
      <c r="B21" s="99" t="s">
        <v>38</v>
      </c>
      <c r="C21" s="99">
        <v>1</v>
      </c>
      <c r="D21" s="98">
        <v>1</v>
      </c>
      <c r="E21" s="98">
        <f t="shared" si="0"/>
        <v>1</v>
      </c>
      <c r="F21" s="53">
        <v>91275</v>
      </c>
      <c r="G21" s="53">
        <f t="shared" si="1"/>
        <v>91275</v>
      </c>
    </row>
    <row r="22" spans="1:7" x14ac:dyDescent="0.25">
      <c r="A22" s="98">
        <v>15</v>
      </c>
      <c r="B22" s="99" t="s">
        <v>18</v>
      </c>
      <c r="C22" s="99">
        <v>1</v>
      </c>
      <c r="D22" s="98">
        <v>1</v>
      </c>
      <c r="E22" s="98">
        <f t="shared" si="0"/>
        <v>1</v>
      </c>
      <c r="F22" s="53">
        <v>91275</v>
      </c>
      <c r="G22" s="53">
        <f t="shared" si="1"/>
        <v>91275</v>
      </c>
    </row>
    <row r="23" spans="1:7" x14ac:dyDescent="0.25">
      <c r="A23" s="98">
        <v>16</v>
      </c>
      <c r="B23" s="99" t="s">
        <v>39</v>
      </c>
      <c r="C23" s="99">
        <v>1</v>
      </c>
      <c r="D23" s="98">
        <v>1</v>
      </c>
      <c r="E23" s="98">
        <f t="shared" si="0"/>
        <v>1</v>
      </c>
      <c r="F23" s="53">
        <v>91275</v>
      </c>
      <c r="G23" s="53">
        <f t="shared" si="1"/>
        <v>91275</v>
      </c>
    </row>
    <row r="24" spans="1:7" x14ac:dyDescent="0.25">
      <c r="A24" s="98">
        <v>17</v>
      </c>
      <c r="B24" s="99" t="s">
        <v>40</v>
      </c>
      <c r="C24" s="99">
        <v>1</v>
      </c>
      <c r="D24" s="98">
        <v>1</v>
      </c>
      <c r="E24" s="98">
        <f t="shared" si="0"/>
        <v>1</v>
      </c>
      <c r="F24" s="53">
        <v>91275</v>
      </c>
      <c r="G24" s="53">
        <f t="shared" si="1"/>
        <v>91275</v>
      </c>
    </row>
    <row r="25" spans="1:7" x14ac:dyDescent="0.25">
      <c r="A25" s="98">
        <v>18</v>
      </c>
      <c r="B25" s="99" t="s">
        <v>41</v>
      </c>
      <c r="C25" s="99">
        <v>1</v>
      </c>
      <c r="D25" s="98">
        <v>0.25</v>
      </c>
      <c r="E25" s="98">
        <f t="shared" si="0"/>
        <v>0.25</v>
      </c>
      <c r="F25" s="53">
        <v>91275</v>
      </c>
      <c r="G25" s="53">
        <f t="shared" si="1"/>
        <v>22818.75</v>
      </c>
    </row>
    <row r="26" spans="1:7" x14ac:dyDescent="0.25">
      <c r="A26" s="98">
        <v>19</v>
      </c>
      <c r="B26" s="99" t="s">
        <v>42</v>
      </c>
      <c r="C26" s="99">
        <v>1</v>
      </c>
      <c r="D26" s="98">
        <v>1</v>
      </c>
      <c r="E26" s="98">
        <f t="shared" si="0"/>
        <v>1</v>
      </c>
      <c r="F26" s="53">
        <v>91275</v>
      </c>
      <c r="G26" s="53">
        <f t="shared" si="1"/>
        <v>91275</v>
      </c>
    </row>
    <row r="27" spans="1:7" x14ac:dyDescent="0.25">
      <c r="A27" s="98">
        <v>20</v>
      </c>
      <c r="B27" s="99" t="s">
        <v>25</v>
      </c>
      <c r="C27" s="99">
        <v>1</v>
      </c>
      <c r="D27" s="98">
        <v>1</v>
      </c>
      <c r="E27" s="98">
        <f t="shared" si="0"/>
        <v>1</v>
      </c>
      <c r="F27" s="53">
        <v>91275</v>
      </c>
      <c r="G27" s="53">
        <f t="shared" si="1"/>
        <v>91275</v>
      </c>
    </row>
    <row r="28" spans="1:7" s="49" customFormat="1" x14ac:dyDescent="0.25">
      <c r="A28" s="174" t="s">
        <v>51</v>
      </c>
      <c r="B28" s="175"/>
      <c r="C28" s="104">
        <f>SUM(C7:C27)</f>
        <v>31</v>
      </c>
      <c r="D28" s="102">
        <f>SUM(D7:D27)</f>
        <v>18.5</v>
      </c>
      <c r="E28" s="102">
        <f>SUM(E7:E27)</f>
        <v>26.5</v>
      </c>
      <c r="F28" s="53"/>
      <c r="G28" s="140">
        <f>SUM(G7:G27)</f>
        <v>2584545.625</v>
      </c>
    </row>
    <row r="29" spans="1:7" s="48" customFormat="1" ht="25.5" customHeight="1" x14ac:dyDescent="0.25">
      <c r="A29" s="100"/>
      <c r="B29" s="101" t="s">
        <v>44</v>
      </c>
      <c r="C29" s="101"/>
      <c r="D29" s="100"/>
      <c r="E29" s="100"/>
      <c r="F29" s="53"/>
      <c r="G29" s="139"/>
    </row>
    <row r="30" spans="1:7" ht="34.5" customHeight="1" x14ac:dyDescent="0.25">
      <c r="A30" s="98">
        <v>21</v>
      </c>
      <c r="B30" s="99" t="s">
        <v>30</v>
      </c>
      <c r="C30" s="99">
        <v>1</v>
      </c>
      <c r="D30" s="98">
        <v>0.5</v>
      </c>
      <c r="E30" s="98">
        <f>C30*D30</f>
        <v>0.5</v>
      </c>
      <c r="F30" s="53">
        <v>115000</v>
      </c>
      <c r="G30" s="139">
        <f>F30*C30*D30</f>
        <v>57500</v>
      </c>
    </row>
    <row r="31" spans="1:7" x14ac:dyDescent="0.25">
      <c r="A31" s="98">
        <v>22</v>
      </c>
      <c r="B31" s="99" t="s">
        <v>31</v>
      </c>
      <c r="C31" s="99">
        <v>1</v>
      </c>
      <c r="D31" s="98">
        <v>0.56000000000000005</v>
      </c>
      <c r="E31" s="98">
        <f t="shared" ref="E31:E40" si="2">C31*D31</f>
        <v>0.56000000000000005</v>
      </c>
      <c r="F31" s="53">
        <v>96275</v>
      </c>
      <c r="G31" s="139">
        <f t="shared" ref="G31:G40" si="3">F31*C31*D31</f>
        <v>53914.000000000007</v>
      </c>
    </row>
    <row r="32" spans="1:7" x14ac:dyDescent="0.25">
      <c r="A32" s="98">
        <v>23</v>
      </c>
      <c r="B32" s="99" t="s">
        <v>31</v>
      </c>
      <c r="C32" s="99">
        <v>3</v>
      </c>
      <c r="D32" s="98">
        <v>0.56000000000000005</v>
      </c>
      <c r="E32" s="98">
        <f t="shared" si="2"/>
        <v>1.6800000000000002</v>
      </c>
      <c r="F32" s="53">
        <v>93312</v>
      </c>
      <c r="G32" s="139">
        <f t="shared" si="3"/>
        <v>156764.16</v>
      </c>
    </row>
    <row r="33" spans="1:7" x14ac:dyDescent="0.25">
      <c r="A33" s="98">
        <v>24</v>
      </c>
      <c r="B33" s="99" t="s">
        <v>36</v>
      </c>
      <c r="C33" s="99">
        <v>1</v>
      </c>
      <c r="D33" s="98">
        <v>0.5</v>
      </c>
      <c r="E33" s="98">
        <f t="shared" si="2"/>
        <v>0.5</v>
      </c>
      <c r="F33" s="53">
        <v>91275</v>
      </c>
      <c r="G33" s="139">
        <f t="shared" si="3"/>
        <v>45637.5</v>
      </c>
    </row>
    <row r="34" spans="1:7" x14ac:dyDescent="0.25">
      <c r="A34" s="98">
        <v>25</v>
      </c>
      <c r="B34" s="99" t="s">
        <v>33</v>
      </c>
      <c r="C34" s="99">
        <v>1</v>
      </c>
      <c r="D34" s="98">
        <v>1</v>
      </c>
      <c r="E34" s="98">
        <f t="shared" si="2"/>
        <v>1</v>
      </c>
      <c r="F34" s="53">
        <v>91275</v>
      </c>
      <c r="G34" s="139">
        <f t="shared" si="3"/>
        <v>91275</v>
      </c>
    </row>
    <row r="35" spans="1:7" x14ac:dyDescent="0.25">
      <c r="A35" s="98">
        <v>26</v>
      </c>
      <c r="B35" s="99" t="s">
        <v>35</v>
      </c>
      <c r="C35" s="99">
        <v>2</v>
      </c>
      <c r="D35" s="98">
        <v>1</v>
      </c>
      <c r="E35" s="98">
        <f t="shared" si="2"/>
        <v>2</v>
      </c>
      <c r="F35" s="53">
        <v>91312</v>
      </c>
      <c r="G35" s="139">
        <f t="shared" si="3"/>
        <v>182624</v>
      </c>
    </row>
    <row r="36" spans="1:7" x14ac:dyDescent="0.25">
      <c r="A36" s="98">
        <v>27</v>
      </c>
      <c r="B36" s="99" t="s">
        <v>18</v>
      </c>
      <c r="C36" s="99">
        <v>1</v>
      </c>
      <c r="D36" s="98">
        <v>0.5</v>
      </c>
      <c r="E36" s="98">
        <f t="shared" si="2"/>
        <v>0.5</v>
      </c>
      <c r="F36" s="53">
        <v>88312</v>
      </c>
      <c r="G36" s="139">
        <f t="shared" si="3"/>
        <v>44156</v>
      </c>
    </row>
    <row r="37" spans="1:7" x14ac:dyDescent="0.25">
      <c r="A37" s="98">
        <v>28</v>
      </c>
      <c r="B37" s="99" t="s">
        <v>39</v>
      </c>
      <c r="C37" s="99">
        <v>1</v>
      </c>
      <c r="D37" s="98">
        <v>0.5</v>
      </c>
      <c r="E37" s="98">
        <f t="shared" si="2"/>
        <v>0.5</v>
      </c>
      <c r="F37" s="53">
        <v>91275</v>
      </c>
      <c r="G37" s="139">
        <f t="shared" si="3"/>
        <v>45637.5</v>
      </c>
    </row>
    <row r="38" spans="1:7" x14ac:dyDescent="0.25">
      <c r="A38" s="98">
        <v>29</v>
      </c>
      <c r="B38" s="99" t="s">
        <v>25</v>
      </c>
      <c r="C38" s="99">
        <v>1</v>
      </c>
      <c r="D38" s="98">
        <v>1</v>
      </c>
      <c r="E38" s="98">
        <f t="shared" si="2"/>
        <v>1</v>
      </c>
      <c r="F38" s="53">
        <v>91275</v>
      </c>
      <c r="G38" s="139">
        <f t="shared" si="3"/>
        <v>91275</v>
      </c>
    </row>
    <row r="39" spans="1:7" x14ac:dyDescent="0.25">
      <c r="A39" s="98">
        <v>30</v>
      </c>
      <c r="B39" s="99" t="s">
        <v>40</v>
      </c>
      <c r="C39" s="99">
        <v>1</v>
      </c>
      <c r="D39" s="98">
        <v>0.5</v>
      </c>
      <c r="E39" s="98">
        <f t="shared" si="2"/>
        <v>0.5</v>
      </c>
      <c r="F39" s="53">
        <v>91275</v>
      </c>
      <c r="G39" s="139">
        <f t="shared" si="3"/>
        <v>45637.5</v>
      </c>
    </row>
    <row r="40" spans="1:7" x14ac:dyDescent="0.25">
      <c r="A40" s="98">
        <v>31</v>
      </c>
      <c r="B40" s="99" t="s">
        <v>38</v>
      </c>
      <c r="C40" s="99">
        <v>1</v>
      </c>
      <c r="D40" s="98">
        <v>0.5</v>
      </c>
      <c r="E40" s="98">
        <f t="shared" si="2"/>
        <v>0.5</v>
      </c>
      <c r="F40" s="53">
        <v>91275</v>
      </c>
      <c r="G40" s="139">
        <f t="shared" si="3"/>
        <v>45637.5</v>
      </c>
    </row>
    <row r="41" spans="1:7" s="49" customFormat="1" ht="21" customHeight="1" x14ac:dyDescent="0.25">
      <c r="A41" s="174" t="s">
        <v>45</v>
      </c>
      <c r="B41" s="175"/>
      <c r="C41" s="104">
        <f>SUM(C30:C40)</f>
        <v>14</v>
      </c>
      <c r="D41" s="102">
        <f>SUM(D30:D40)</f>
        <v>7.12</v>
      </c>
      <c r="E41" s="102">
        <f>SUM(E30:E40)</f>
        <v>9.24</v>
      </c>
      <c r="F41" s="53"/>
      <c r="G41" s="140">
        <f>SUM(G30:G40)</f>
        <v>860058.16</v>
      </c>
    </row>
    <row r="42" spans="1:7" s="48" customFormat="1" x14ac:dyDescent="0.25">
      <c r="A42" s="100"/>
      <c r="B42" s="101" t="s">
        <v>46</v>
      </c>
      <c r="C42" s="101"/>
      <c r="D42" s="100"/>
      <c r="E42" s="100"/>
      <c r="F42" s="53"/>
      <c r="G42" s="139"/>
    </row>
    <row r="43" spans="1:7" ht="27" x14ac:dyDescent="0.25">
      <c r="A43" s="98">
        <v>32</v>
      </c>
      <c r="B43" s="99" t="s">
        <v>30</v>
      </c>
      <c r="C43" s="99">
        <v>1</v>
      </c>
      <c r="D43" s="98">
        <v>0.5</v>
      </c>
      <c r="E43" s="98">
        <f>C43*D43</f>
        <v>0.5</v>
      </c>
      <c r="F43" s="53">
        <v>115000</v>
      </c>
      <c r="G43" s="139">
        <f>F43*C43*D43</f>
        <v>57500</v>
      </c>
    </row>
    <row r="44" spans="1:7" x14ac:dyDescent="0.25">
      <c r="A44" s="98">
        <v>33</v>
      </c>
      <c r="B44" s="99" t="s">
        <v>31</v>
      </c>
      <c r="C44" s="99">
        <v>1</v>
      </c>
      <c r="D44" s="98">
        <v>0.56000000000000005</v>
      </c>
      <c r="E44" s="98">
        <f t="shared" ref="E44:E52" si="4">C44*D44</f>
        <v>0.56000000000000005</v>
      </c>
      <c r="F44" s="53">
        <v>93312</v>
      </c>
      <c r="G44" s="139">
        <f t="shared" ref="G44:G52" si="5">F44*C44*D44</f>
        <v>52254.720000000008</v>
      </c>
    </row>
    <row r="45" spans="1:7" x14ac:dyDescent="0.25">
      <c r="A45" s="98">
        <v>34</v>
      </c>
      <c r="B45" s="99" t="s">
        <v>31</v>
      </c>
      <c r="C45" s="99">
        <v>3</v>
      </c>
      <c r="D45" s="98">
        <v>0.56000000000000005</v>
      </c>
      <c r="E45" s="98">
        <f t="shared" si="4"/>
        <v>1.6800000000000002</v>
      </c>
      <c r="F45" s="53">
        <v>96275</v>
      </c>
      <c r="G45" s="139">
        <f t="shared" si="5"/>
        <v>161742.00000000003</v>
      </c>
    </row>
    <row r="46" spans="1:7" ht="17.25" customHeight="1" x14ac:dyDescent="0.25">
      <c r="A46" s="98">
        <v>35</v>
      </c>
      <c r="B46" s="99" t="s">
        <v>36</v>
      </c>
      <c r="C46" s="99">
        <v>1</v>
      </c>
      <c r="D46" s="98">
        <v>0.5</v>
      </c>
      <c r="E46" s="98">
        <f t="shared" si="4"/>
        <v>0.5</v>
      </c>
      <c r="F46" s="53">
        <v>91275</v>
      </c>
      <c r="G46" s="139">
        <f t="shared" si="5"/>
        <v>45637.5</v>
      </c>
    </row>
    <row r="47" spans="1:7" x14ac:dyDescent="0.25">
      <c r="A47" s="98">
        <v>36</v>
      </c>
      <c r="B47" s="99" t="s">
        <v>33</v>
      </c>
      <c r="C47" s="99">
        <v>1</v>
      </c>
      <c r="D47" s="98">
        <v>1</v>
      </c>
      <c r="E47" s="98">
        <f t="shared" si="4"/>
        <v>1</v>
      </c>
      <c r="F47" s="53">
        <v>88312</v>
      </c>
      <c r="G47" s="139">
        <f t="shared" si="5"/>
        <v>88312</v>
      </c>
    </row>
    <row r="48" spans="1:7" x14ac:dyDescent="0.25">
      <c r="A48" s="98">
        <v>37</v>
      </c>
      <c r="B48" s="99" t="s">
        <v>35</v>
      </c>
      <c r="C48" s="99">
        <v>2</v>
      </c>
      <c r="D48" s="98">
        <v>1</v>
      </c>
      <c r="E48" s="98">
        <f t="shared" si="4"/>
        <v>2</v>
      </c>
      <c r="F48" s="53">
        <v>91312</v>
      </c>
      <c r="G48" s="139">
        <f t="shared" si="5"/>
        <v>182624</v>
      </c>
    </row>
    <row r="49" spans="1:7" x14ac:dyDescent="0.25">
      <c r="A49" s="98">
        <v>38</v>
      </c>
      <c r="B49" s="99" t="s">
        <v>39</v>
      </c>
      <c r="C49" s="99">
        <v>1</v>
      </c>
      <c r="D49" s="98">
        <v>0.5</v>
      </c>
      <c r="E49" s="98">
        <f t="shared" si="4"/>
        <v>0.5</v>
      </c>
      <c r="F49" s="53">
        <v>91275</v>
      </c>
      <c r="G49" s="139">
        <f t="shared" si="5"/>
        <v>45637.5</v>
      </c>
    </row>
    <row r="50" spans="1:7" x14ac:dyDescent="0.25">
      <c r="A50" s="98">
        <v>39</v>
      </c>
      <c r="B50" s="99" t="s">
        <v>18</v>
      </c>
      <c r="C50" s="99">
        <v>1</v>
      </c>
      <c r="D50" s="98">
        <v>0.5</v>
      </c>
      <c r="E50" s="98">
        <f t="shared" si="4"/>
        <v>0.5</v>
      </c>
      <c r="F50" s="53">
        <v>91275</v>
      </c>
      <c r="G50" s="139">
        <f t="shared" si="5"/>
        <v>45637.5</v>
      </c>
    </row>
    <row r="51" spans="1:7" x14ac:dyDescent="0.25">
      <c r="A51" s="98">
        <v>40</v>
      </c>
      <c r="B51" s="99" t="s">
        <v>25</v>
      </c>
      <c r="C51" s="99">
        <v>1</v>
      </c>
      <c r="D51" s="98">
        <v>1</v>
      </c>
      <c r="E51" s="98">
        <f t="shared" si="4"/>
        <v>1</v>
      </c>
      <c r="F51" s="53">
        <v>88312</v>
      </c>
      <c r="G51" s="139">
        <f t="shared" si="5"/>
        <v>88312</v>
      </c>
    </row>
    <row r="52" spans="1:7" x14ac:dyDescent="0.25">
      <c r="A52" s="98">
        <v>41</v>
      </c>
      <c r="B52" s="99" t="s">
        <v>24</v>
      </c>
      <c r="C52" s="99">
        <v>1</v>
      </c>
      <c r="D52" s="98">
        <v>0.5</v>
      </c>
      <c r="E52" s="98">
        <f t="shared" si="4"/>
        <v>0.5</v>
      </c>
      <c r="F52" s="53">
        <v>91275</v>
      </c>
      <c r="G52" s="139">
        <f t="shared" si="5"/>
        <v>45637.5</v>
      </c>
    </row>
    <row r="53" spans="1:7" s="49" customFormat="1" ht="12" customHeight="1" x14ac:dyDescent="0.25">
      <c r="A53" s="103"/>
      <c r="B53" s="104" t="s">
        <v>47</v>
      </c>
      <c r="C53" s="104">
        <f>SUM(C43:C52)</f>
        <v>13</v>
      </c>
      <c r="D53" s="102">
        <f>SUM(D43:D52)</f>
        <v>6.62</v>
      </c>
      <c r="E53" s="102">
        <f>SUM(E43:E52)</f>
        <v>8.74</v>
      </c>
      <c r="F53" s="105"/>
      <c r="G53" s="105">
        <f>SUM(G43:G52)</f>
        <v>813294.72</v>
      </c>
    </row>
    <row r="54" spans="1:7" s="50" customFormat="1" ht="18" customHeight="1" x14ac:dyDescent="0.25">
      <c r="A54" s="176" t="s">
        <v>26</v>
      </c>
      <c r="B54" s="177"/>
      <c r="C54" s="129">
        <f>C28+C41+C53</f>
        <v>58</v>
      </c>
      <c r="D54" s="106">
        <f>+D28+D41+D53</f>
        <v>32.24</v>
      </c>
      <c r="E54" s="106">
        <f>E53+E41+E28</f>
        <v>44.480000000000004</v>
      </c>
      <c r="F54" s="107"/>
      <c r="G54" s="105">
        <f>G53+G41+G28</f>
        <v>4257898.5049999999</v>
      </c>
    </row>
    <row r="55" spans="1:7" s="50" customFormat="1" ht="18" customHeight="1" x14ac:dyDescent="0.25">
      <c r="A55" s="54"/>
      <c r="B55" s="54"/>
      <c r="C55" s="54"/>
      <c r="D55" s="55"/>
      <c r="E55" s="55"/>
      <c r="F55" s="56"/>
      <c r="G55" s="57"/>
    </row>
    <row r="56" spans="1:7" s="47" customFormat="1" ht="36" customHeight="1" x14ac:dyDescent="0.25">
      <c r="A56" s="171" t="s">
        <v>151</v>
      </c>
      <c r="B56" s="171"/>
      <c r="C56" s="171"/>
      <c r="D56" s="171"/>
      <c r="E56" s="171"/>
      <c r="F56" s="171"/>
      <c r="G56" s="171"/>
    </row>
    <row r="57" spans="1:7" s="47" customFormat="1" x14ac:dyDescent="0.25">
      <c r="B57" s="51"/>
      <c r="C57" s="51"/>
      <c r="F57" s="18"/>
      <c r="G57" s="18"/>
    </row>
    <row r="58" spans="1:7" s="47" customFormat="1" ht="17.25" customHeight="1" x14ac:dyDescent="0.25">
      <c r="B58" s="51"/>
      <c r="C58" s="51"/>
      <c r="F58" s="18"/>
      <c r="G58" s="18"/>
    </row>
    <row r="59" spans="1:7" s="47" customFormat="1" x14ac:dyDescent="0.25">
      <c r="B59" s="51"/>
      <c r="C59" s="51"/>
      <c r="F59" s="18"/>
      <c r="G59" s="18"/>
    </row>
    <row r="60" spans="1:7" s="47" customFormat="1" x14ac:dyDescent="0.25">
      <c r="B60" s="51"/>
      <c r="C60" s="51"/>
      <c r="F60" s="18"/>
      <c r="G60" s="18"/>
    </row>
    <row r="61" spans="1:7" s="47" customFormat="1" x14ac:dyDescent="0.25">
      <c r="B61" s="51"/>
      <c r="C61" s="51"/>
      <c r="F61" s="18"/>
      <c r="G61" s="18"/>
    </row>
    <row r="62" spans="1:7" s="47" customFormat="1" x14ac:dyDescent="0.25">
      <c r="B62" s="51"/>
      <c r="C62" s="51"/>
      <c r="F62" s="18"/>
      <c r="G62" s="18"/>
    </row>
    <row r="63" spans="1:7" s="47" customFormat="1" x14ac:dyDescent="0.25">
      <c r="B63" s="51"/>
      <c r="C63" s="51"/>
      <c r="F63" s="18"/>
      <c r="G63" s="18"/>
    </row>
    <row r="64" spans="1:7" s="47" customFormat="1" x14ac:dyDescent="0.25">
      <c r="B64" s="51"/>
      <c r="C64" s="51"/>
      <c r="F64" s="18"/>
      <c r="G64" s="18"/>
    </row>
    <row r="65" spans="2:7" s="47" customFormat="1" x14ac:dyDescent="0.25">
      <c r="B65" s="51"/>
      <c r="C65" s="51"/>
      <c r="F65" s="18"/>
      <c r="G65" s="18"/>
    </row>
    <row r="66" spans="2:7" s="47" customFormat="1" x14ac:dyDescent="0.25">
      <c r="B66" s="51"/>
      <c r="C66" s="51"/>
      <c r="F66" s="18"/>
      <c r="G66" s="18"/>
    </row>
    <row r="67" spans="2:7" s="47" customFormat="1" x14ac:dyDescent="0.25">
      <c r="B67" s="51"/>
      <c r="C67" s="51"/>
      <c r="F67" s="18"/>
      <c r="G67" s="18"/>
    </row>
    <row r="68" spans="2:7" s="47" customFormat="1" x14ac:dyDescent="0.25">
      <c r="B68" s="51"/>
      <c r="C68" s="51"/>
      <c r="F68" s="18"/>
      <c r="G68" s="18"/>
    </row>
  </sheetData>
  <mergeCells count="13">
    <mergeCell ref="G4:G5"/>
    <mergeCell ref="F4:F5"/>
    <mergeCell ref="A56:G56"/>
    <mergeCell ref="F1:G1"/>
    <mergeCell ref="A2:G2"/>
    <mergeCell ref="A28:B28"/>
    <mergeCell ref="A41:B41"/>
    <mergeCell ref="A54:B54"/>
    <mergeCell ref="A4:A5"/>
    <mergeCell ref="B4:B5"/>
    <mergeCell ref="D4:D5"/>
    <mergeCell ref="C4:C5"/>
    <mergeCell ref="E4:E5"/>
  </mergeCells>
  <pageMargins left="0.19685039370078741" right="0.19685039370078741" top="0.23622047244094491" bottom="0.27559055118110237" header="0.19685039370078741" footer="0.19685039370078741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47"/>
  <sheetViews>
    <sheetView topLeftCell="A4" workbookViewId="0">
      <selection activeCell="I11" sqref="I11"/>
    </sheetView>
  </sheetViews>
  <sheetFormatPr defaultRowHeight="16.5" x14ac:dyDescent="0.3"/>
  <cols>
    <col min="1" max="1" width="5.28515625" style="32" customWidth="1"/>
    <col min="2" max="2" width="29.42578125" style="25" customWidth="1"/>
    <col min="3" max="3" width="13.85546875" style="25" customWidth="1"/>
    <col min="4" max="4" width="14.140625" style="33" customWidth="1"/>
    <col min="5" max="5" width="16" style="84" customWidth="1"/>
    <col min="6" max="6" width="18.5703125" style="84" customWidth="1"/>
    <col min="7" max="9" width="9.140625" style="30" customWidth="1"/>
    <col min="10" max="78" width="9.140625" style="30"/>
    <col min="79" max="16384" width="9.140625" style="32"/>
  </cols>
  <sheetData>
    <row r="1" spans="1:6" ht="51" customHeight="1" x14ac:dyDescent="0.3">
      <c r="E1" s="190" t="s">
        <v>191</v>
      </c>
      <c r="F1" s="190"/>
    </row>
    <row r="2" spans="1:6" s="17" customFormat="1" ht="39" customHeight="1" x14ac:dyDescent="0.25">
      <c r="A2" s="182" t="s">
        <v>164</v>
      </c>
      <c r="B2" s="182"/>
      <c r="C2" s="182"/>
      <c r="D2" s="182"/>
      <c r="E2" s="182"/>
      <c r="F2" s="182"/>
    </row>
    <row r="3" spans="1:6" s="19" customFormat="1" ht="71.25" customHeight="1" x14ac:dyDescent="0.25">
      <c r="A3" s="151" t="s">
        <v>0</v>
      </c>
      <c r="B3" s="149" t="s">
        <v>153</v>
      </c>
      <c r="C3" s="149" t="s">
        <v>204</v>
      </c>
      <c r="D3" s="149" t="s">
        <v>203</v>
      </c>
      <c r="E3" s="150" t="s">
        <v>86</v>
      </c>
      <c r="F3" s="150" t="s">
        <v>122</v>
      </c>
    </row>
    <row r="4" spans="1:6" s="19" customFormat="1" ht="15.75" customHeight="1" x14ac:dyDescent="0.3">
      <c r="A4" s="127">
        <v>1</v>
      </c>
      <c r="B4" s="128">
        <v>2</v>
      </c>
      <c r="C4" s="128">
        <v>3</v>
      </c>
      <c r="D4" s="127">
        <v>4</v>
      </c>
      <c r="E4" s="5">
        <v>5</v>
      </c>
      <c r="F4" s="5">
        <v>6</v>
      </c>
    </row>
    <row r="5" spans="1:6" s="17" customFormat="1" ht="32.1" customHeight="1" x14ac:dyDescent="0.25">
      <c r="A5" s="7">
        <v>1</v>
      </c>
      <c r="B5" s="6" t="s">
        <v>2</v>
      </c>
      <c r="C5" s="205">
        <v>1</v>
      </c>
      <c r="D5" s="34">
        <v>1</v>
      </c>
      <c r="E5" s="35">
        <v>147540</v>
      </c>
      <c r="F5" s="35">
        <f t="shared" ref="F5:F12" si="0">E5*D5</f>
        <v>147540</v>
      </c>
    </row>
    <row r="6" spans="1:6" s="17" customFormat="1" ht="32.1" customHeight="1" x14ac:dyDescent="0.25">
      <c r="A6" s="7">
        <v>2</v>
      </c>
      <c r="B6" s="6" t="s">
        <v>99</v>
      </c>
      <c r="C6" s="206"/>
      <c r="D6" s="34">
        <v>0.5</v>
      </c>
      <c r="E6" s="35">
        <v>100000</v>
      </c>
      <c r="F6" s="35">
        <f t="shared" si="0"/>
        <v>50000</v>
      </c>
    </row>
    <row r="7" spans="1:6" s="17" customFormat="1" ht="32.1" customHeight="1" x14ac:dyDescent="0.25">
      <c r="A7" s="7">
        <v>3</v>
      </c>
      <c r="B7" s="6" t="s">
        <v>100</v>
      </c>
      <c r="C7" s="132">
        <v>4</v>
      </c>
      <c r="D7" s="34">
        <v>4</v>
      </c>
      <c r="E7" s="35">
        <v>100000</v>
      </c>
      <c r="F7" s="35">
        <f t="shared" si="0"/>
        <v>400000</v>
      </c>
    </row>
    <row r="8" spans="1:6" s="17" customFormat="1" ht="32.1" customHeight="1" x14ac:dyDescent="0.25">
      <c r="A8" s="7">
        <v>4</v>
      </c>
      <c r="B8" s="27" t="s">
        <v>16</v>
      </c>
      <c r="C8" s="137">
        <v>1</v>
      </c>
      <c r="D8" s="34">
        <v>1</v>
      </c>
      <c r="E8" s="35">
        <v>96275</v>
      </c>
      <c r="F8" s="35">
        <f t="shared" si="0"/>
        <v>96275</v>
      </c>
    </row>
    <row r="9" spans="1:6" s="17" customFormat="1" ht="32.1" customHeight="1" x14ac:dyDescent="0.25">
      <c r="A9" s="7">
        <v>5</v>
      </c>
      <c r="B9" s="6" t="s">
        <v>39</v>
      </c>
      <c r="C9" s="132">
        <v>1</v>
      </c>
      <c r="D9" s="34">
        <v>1</v>
      </c>
      <c r="E9" s="35">
        <v>91275</v>
      </c>
      <c r="F9" s="35">
        <f t="shared" si="0"/>
        <v>91275</v>
      </c>
    </row>
    <row r="10" spans="1:6" s="17" customFormat="1" ht="32.1" customHeight="1" x14ac:dyDescent="0.25">
      <c r="A10" s="7">
        <v>6</v>
      </c>
      <c r="B10" s="6" t="s">
        <v>101</v>
      </c>
      <c r="C10" s="132">
        <v>1</v>
      </c>
      <c r="D10" s="34">
        <v>1</v>
      </c>
      <c r="E10" s="35">
        <v>91275</v>
      </c>
      <c r="F10" s="35">
        <f t="shared" si="0"/>
        <v>91275</v>
      </c>
    </row>
    <row r="11" spans="1:6" s="17" customFormat="1" ht="32.1" customHeight="1" x14ac:dyDescent="0.25">
      <c r="A11" s="7">
        <v>7</v>
      </c>
      <c r="B11" s="6" t="s">
        <v>24</v>
      </c>
      <c r="C11" s="132">
        <v>1</v>
      </c>
      <c r="D11" s="34">
        <v>1</v>
      </c>
      <c r="E11" s="35">
        <v>91275</v>
      </c>
      <c r="F11" s="35">
        <f t="shared" si="0"/>
        <v>91275</v>
      </c>
    </row>
    <row r="12" spans="1:6" s="17" customFormat="1" ht="32.1" customHeight="1" x14ac:dyDescent="0.25">
      <c r="A12" s="7">
        <v>8</v>
      </c>
      <c r="B12" s="6" t="s">
        <v>25</v>
      </c>
      <c r="C12" s="132">
        <v>2</v>
      </c>
      <c r="D12" s="34">
        <v>2</v>
      </c>
      <c r="E12" s="35">
        <v>91275</v>
      </c>
      <c r="F12" s="35">
        <f t="shared" si="0"/>
        <v>182550</v>
      </c>
    </row>
    <row r="13" spans="1:6" s="17" customFormat="1" ht="32.1" customHeight="1" x14ac:dyDescent="0.25">
      <c r="A13" s="197" t="s">
        <v>26</v>
      </c>
      <c r="B13" s="198"/>
      <c r="C13" s="94">
        <f>SUM(C5:C12)</f>
        <v>11</v>
      </c>
      <c r="D13" s="148">
        <f>SUM(D5:D12)</f>
        <v>11.5</v>
      </c>
      <c r="E13" s="35"/>
      <c r="F13" s="147">
        <f>SUM(F5:F12)</f>
        <v>1150190</v>
      </c>
    </row>
    <row r="14" spans="1:6" s="30" customFormat="1" ht="18" customHeight="1" x14ac:dyDescent="0.3">
      <c r="A14" s="28"/>
      <c r="B14" s="28"/>
      <c r="C14" s="28"/>
      <c r="D14" s="29"/>
      <c r="E14" s="84"/>
      <c r="F14" s="84"/>
    </row>
    <row r="15" spans="1:6" s="1" customFormat="1" ht="93" customHeight="1" x14ac:dyDescent="0.3">
      <c r="A15" s="204" t="s">
        <v>165</v>
      </c>
      <c r="B15" s="204"/>
      <c r="C15" s="204"/>
      <c r="D15" s="204"/>
      <c r="E15" s="204"/>
      <c r="F15" s="204"/>
    </row>
    <row r="16" spans="1:6" s="30" customFormat="1" ht="18" customHeight="1" x14ac:dyDescent="0.3">
      <c r="B16" s="28"/>
      <c r="C16" s="28"/>
      <c r="D16" s="31"/>
      <c r="E16" s="84"/>
      <c r="F16" s="84"/>
    </row>
    <row r="17" spans="2:6" s="30" customFormat="1" ht="18" customHeight="1" x14ac:dyDescent="0.3">
      <c r="B17" s="28"/>
      <c r="C17" s="28"/>
      <c r="D17" s="31"/>
      <c r="E17" s="84"/>
      <c r="F17" s="84"/>
    </row>
    <row r="18" spans="2:6" s="30" customFormat="1" ht="18" customHeight="1" x14ac:dyDescent="0.3">
      <c r="B18" s="28"/>
      <c r="C18" s="28"/>
      <c r="D18" s="31"/>
      <c r="E18" s="84"/>
      <c r="F18" s="84"/>
    </row>
    <row r="19" spans="2:6" s="30" customFormat="1" ht="18" customHeight="1" x14ac:dyDescent="0.3">
      <c r="B19" s="28"/>
      <c r="C19" s="28"/>
      <c r="D19" s="31"/>
      <c r="E19" s="84"/>
      <c r="F19" s="84"/>
    </row>
    <row r="20" spans="2:6" s="30" customFormat="1" x14ac:dyDescent="0.3">
      <c r="B20" s="28"/>
      <c r="C20" s="28"/>
      <c r="D20" s="31"/>
      <c r="E20" s="84"/>
      <c r="F20" s="84"/>
    </row>
    <row r="21" spans="2:6" s="30" customFormat="1" x14ac:dyDescent="0.3">
      <c r="B21" s="28"/>
      <c r="C21" s="28"/>
      <c r="D21" s="31"/>
      <c r="E21" s="84"/>
      <c r="F21" s="84"/>
    </row>
    <row r="22" spans="2:6" s="30" customFormat="1" x14ac:dyDescent="0.3">
      <c r="B22" s="28"/>
      <c r="C22" s="28"/>
      <c r="D22" s="31"/>
      <c r="E22" s="84"/>
      <c r="F22" s="84"/>
    </row>
    <row r="23" spans="2:6" s="30" customFormat="1" x14ac:dyDescent="0.3">
      <c r="B23" s="28"/>
      <c r="C23" s="28"/>
      <c r="D23" s="31"/>
      <c r="E23" s="84"/>
      <c r="F23" s="84"/>
    </row>
    <row r="24" spans="2:6" s="30" customFormat="1" x14ac:dyDescent="0.3">
      <c r="B24" s="28"/>
      <c r="C24" s="28"/>
      <c r="D24" s="31"/>
      <c r="E24" s="84"/>
      <c r="F24" s="84"/>
    </row>
    <row r="25" spans="2:6" s="30" customFormat="1" x14ac:dyDescent="0.3">
      <c r="B25" s="28"/>
      <c r="C25" s="28"/>
      <c r="D25" s="31"/>
      <c r="E25" s="84"/>
      <c r="F25" s="84"/>
    </row>
    <row r="26" spans="2:6" s="30" customFormat="1" x14ac:dyDescent="0.3">
      <c r="B26" s="28"/>
      <c r="C26" s="28"/>
      <c r="D26" s="31"/>
      <c r="E26" s="84"/>
      <c r="F26" s="84"/>
    </row>
    <row r="27" spans="2:6" s="30" customFormat="1" x14ac:dyDescent="0.3">
      <c r="B27" s="28"/>
      <c r="C27" s="28"/>
      <c r="D27" s="31"/>
      <c r="E27" s="84"/>
      <c r="F27" s="84"/>
    </row>
    <row r="28" spans="2:6" s="30" customFormat="1" x14ac:dyDescent="0.3">
      <c r="B28" s="28"/>
      <c r="C28" s="28"/>
      <c r="D28" s="31"/>
      <c r="E28" s="84"/>
      <c r="F28" s="84"/>
    </row>
    <row r="29" spans="2:6" s="30" customFormat="1" x14ac:dyDescent="0.3">
      <c r="B29" s="28"/>
      <c r="C29" s="28"/>
      <c r="D29" s="31"/>
      <c r="E29" s="84"/>
      <c r="F29" s="84"/>
    </row>
    <row r="30" spans="2:6" s="30" customFormat="1" x14ac:dyDescent="0.3">
      <c r="B30" s="28"/>
      <c r="C30" s="28"/>
      <c r="D30" s="31"/>
      <c r="E30" s="84"/>
      <c r="F30" s="84"/>
    </row>
    <row r="31" spans="2:6" s="30" customFormat="1" x14ac:dyDescent="0.3">
      <c r="B31" s="28"/>
      <c r="C31" s="28"/>
      <c r="D31" s="31"/>
      <c r="E31" s="84"/>
      <c r="F31" s="84"/>
    </row>
    <row r="32" spans="2:6" s="30" customFormat="1" x14ac:dyDescent="0.3">
      <c r="B32" s="28"/>
      <c r="C32" s="28"/>
      <c r="D32" s="31"/>
      <c r="E32" s="84"/>
      <c r="F32" s="84"/>
    </row>
    <row r="33" spans="2:6" s="30" customFormat="1" x14ac:dyDescent="0.3">
      <c r="B33" s="28"/>
      <c r="C33" s="28"/>
      <c r="D33" s="31"/>
      <c r="E33" s="84"/>
      <c r="F33" s="84"/>
    </row>
    <row r="34" spans="2:6" s="30" customFormat="1" x14ac:dyDescent="0.3">
      <c r="B34" s="28"/>
      <c r="C34" s="28"/>
      <c r="D34" s="31"/>
      <c r="E34" s="84"/>
      <c r="F34" s="84"/>
    </row>
    <row r="35" spans="2:6" s="30" customFormat="1" x14ac:dyDescent="0.3">
      <c r="B35" s="28"/>
      <c r="C35" s="28"/>
      <c r="D35" s="31"/>
      <c r="E35" s="84"/>
      <c r="F35" s="84"/>
    </row>
    <row r="36" spans="2:6" s="30" customFormat="1" x14ac:dyDescent="0.3">
      <c r="B36" s="28"/>
      <c r="C36" s="28"/>
      <c r="D36" s="31"/>
      <c r="E36" s="84"/>
      <c r="F36" s="84"/>
    </row>
    <row r="37" spans="2:6" s="30" customFormat="1" x14ac:dyDescent="0.3">
      <c r="B37" s="28"/>
      <c r="C37" s="28"/>
      <c r="D37" s="31"/>
      <c r="E37" s="84"/>
      <c r="F37" s="84"/>
    </row>
    <row r="38" spans="2:6" s="30" customFormat="1" x14ac:dyDescent="0.3">
      <c r="B38" s="28"/>
      <c r="C38" s="28"/>
      <c r="D38" s="31"/>
      <c r="E38" s="84"/>
      <c r="F38" s="84"/>
    </row>
    <row r="39" spans="2:6" s="30" customFormat="1" x14ac:dyDescent="0.3">
      <c r="B39" s="28"/>
      <c r="C39" s="28"/>
      <c r="D39" s="31"/>
      <c r="E39" s="84"/>
      <c r="F39" s="84"/>
    </row>
    <row r="40" spans="2:6" s="30" customFormat="1" x14ac:dyDescent="0.3">
      <c r="B40" s="28"/>
      <c r="C40" s="28"/>
      <c r="D40" s="31"/>
      <c r="E40" s="84"/>
      <c r="F40" s="84"/>
    </row>
    <row r="41" spans="2:6" s="30" customFormat="1" x14ac:dyDescent="0.3">
      <c r="B41" s="28"/>
      <c r="C41" s="28"/>
      <c r="D41" s="31"/>
      <c r="E41" s="84"/>
      <c r="F41" s="84"/>
    </row>
    <row r="42" spans="2:6" s="30" customFormat="1" x14ac:dyDescent="0.3">
      <c r="B42" s="28"/>
      <c r="C42" s="28"/>
      <c r="D42" s="31"/>
      <c r="E42" s="84"/>
      <c r="F42" s="84"/>
    </row>
    <row r="43" spans="2:6" s="30" customFormat="1" x14ac:dyDescent="0.3">
      <c r="B43" s="28"/>
      <c r="C43" s="28"/>
      <c r="D43" s="31"/>
      <c r="E43" s="84"/>
      <c r="F43" s="84"/>
    </row>
    <row r="44" spans="2:6" s="30" customFormat="1" x14ac:dyDescent="0.3">
      <c r="B44" s="28"/>
      <c r="C44" s="28"/>
      <c r="D44" s="31"/>
      <c r="E44" s="84"/>
      <c r="F44" s="84"/>
    </row>
    <row r="45" spans="2:6" s="30" customFormat="1" x14ac:dyDescent="0.3">
      <c r="B45" s="28"/>
      <c r="C45" s="28"/>
      <c r="D45" s="31"/>
      <c r="E45" s="84"/>
      <c r="F45" s="84"/>
    </row>
    <row r="46" spans="2:6" s="30" customFormat="1" x14ac:dyDescent="0.3">
      <c r="B46" s="28"/>
      <c r="C46" s="28"/>
      <c r="D46" s="31"/>
      <c r="E46" s="84"/>
      <c r="F46" s="84"/>
    </row>
    <row r="47" spans="2:6" s="30" customFormat="1" x14ac:dyDescent="0.3">
      <c r="B47" s="28"/>
      <c r="C47" s="28"/>
      <c r="D47" s="31"/>
      <c r="E47" s="84"/>
      <c r="F47" s="84"/>
    </row>
    <row r="48" spans="2:6" s="30" customFormat="1" x14ac:dyDescent="0.3">
      <c r="B48" s="28"/>
      <c r="C48" s="28"/>
      <c r="D48" s="31"/>
      <c r="E48" s="84"/>
      <c r="F48" s="84"/>
    </row>
    <row r="49" spans="2:6" s="30" customFormat="1" x14ac:dyDescent="0.3">
      <c r="B49" s="28"/>
      <c r="C49" s="28"/>
      <c r="D49" s="31"/>
      <c r="E49" s="84"/>
      <c r="F49" s="84"/>
    </row>
    <row r="50" spans="2:6" s="30" customFormat="1" x14ac:dyDescent="0.3">
      <c r="B50" s="28"/>
      <c r="C50" s="28"/>
      <c r="D50" s="31"/>
      <c r="E50" s="84"/>
      <c r="F50" s="84"/>
    </row>
    <row r="51" spans="2:6" s="30" customFormat="1" x14ac:dyDescent="0.3">
      <c r="B51" s="28"/>
      <c r="C51" s="28"/>
      <c r="D51" s="31"/>
      <c r="E51" s="84"/>
      <c r="F51" s="84"/>
    </row>
    <row r="52" spans="2:6" s="30" customFormat="1" x14ac:dyDescent="0.3">
      <c r="B52" s="28"/>
      <c r="C52" s="28"/>
      <c r="D52" s="31"/>
      <c r="E52" s="84"/>
      <c r="F52" s="84"/>
    </row>
    <row r="53" spans="2:6" s="30" customFormat="1" x14ac:dyDescent="0.3">
      <c r="B53" s="28"/>
      <c r="C53" s="28"/>
      <c r="D53" s="31"/>
      <c r="E53" s="84"/>
      <c r="F53" s="84"/>
    </row>
    <row r="54" spans="2:6" s="30" customFormat="1" x14ac:dyDescent="0.3">
      <c r="B54" s="28"/>
      <c r="C54" s="28"/>
      <c r="D54" s="31"/>
      <c r="E54" s="84"/>
      <c r="F54" s="84"/>
    </row>
    <row r="55" spans="2:6" s="30" customFormat="1" x14ac:dyDescent="0.3">
      <c r="B55" s="28"/>
      <c r="C55" s="28"/>
      <c r="D55" s="31"/>
      <c r="E55" s="84"/>
      <c r="F55" s="84"/>
    </row>
    <row r="56" spans="2:6" s="30" customFormat="1" x14ac:dyDescent="0.3">
      <c r="B56" s="28"/>
      <c r="C56" s="28"/>
      <c r="D56" s="31"/>
      <c r="E56" s="84"/>
      <c r="F56" s="84"/>
    </row>
    <row r="57" spans="2:6" s="30" customFormat="1" x14ac:dyDescent="0.3">
      <c r="B57" s="28"/>
      <c r="C57" s="28"/>
      <c r="D57" s="31"/>
      <c r="E57" s="84"/>
      <c r="F57" s="84"/>
    </row>
    <row r="58" spans="2:6" s="30" customFormat="1" x14ac:dyDescent="0.3">
      <c r="B58" s="28"/>
      <c r="C58" s="28"/>
      <c r="D58" s="31"/>
      <c r="E58" s="84"/>
      <c r="F58" s="84"/>
    </row>
    <row r="59" spans="2:6" s="30" customFormat="1" x14ac:dyDescent="0.3">
      <c r="B59" s="28"/>
      <c r="C59" s="28"/>
      <c r="D59" s="31"/>
      <c r="E59" s="84"/>
      <c r="F59" s="84"/>
    </row>
    <row r="60" spans="2:6" s="30" customFormat="1" x14ac:dyDescent="0.3">
      <c r="B60" s="28"/>
      <c r="C60" s="28"/>
      <c r="D60" s="31"/>
      <c r="E60" s="84"/>
      <c r="F60" s="84"/>
    </row>
    <row r="61" spans="2:6" s="30" customFormat="1" x14ac:dyDescent="0.3">
      <c r="B61" s="28"/>
      <c r="C61" s="28"/>
      <c r="D61" s="31"/>
      <c r="E61" s="84"/>
      <c r="F61" s="84"/>
    </row>
    <row r="62" spans="2:6" s="30" customFormat="1" x14ac:dyDescent="0.3">
      <c r="B62" s="28"/>
      <c r="C62" s="28"/>
      <c r="D62" s="31"/>
      <c r="E62" s="84"/>
      <c r="F62" s="84"/>
    </row>
    <row r="63" spans="2:6" s="30" customFormat="1" x14ac:dyDescent="0.3">
      <c r="B63" s="28"/>
      <c r="C63" s="28"/>
      <c r="D63" s="31"/>
      <c r="E63" s="84"/>
      <c r="F63" s="84"/>
    </row>
    <row r="64" spans="2:6" s="30" customFormat="1" x14ac:dyDescent="0.3">
      <c r="B64" s="28"/>
      <c r="C64" s="28"/>
      <c r="D64" s="31"/>
      <c r="E64" s="84"/>
      <c r="F64" s="84"/>
    </row>
    <row r="65" spans="2:6" s="30" customFormat="1" x14ac:dyDescent="0.3">
      <c r="B65" s="28"/>
      <c r="C65" s="28"/>
      <c r="D65" s="31"/>
      <c r="E65" s="84"/>
      <c r="F65" s="84"/>
    </row>
    <row r="66" spans="2:6" s="30" customFormat="1" x14ac:dyDescent="0.3">
      <c r="B66" s="28"/>
      <c r="C66" s="28"/>
      <c r="D66" s="31"/>
      <c r="E66" s="84"/>
      <c r="F66" s="84"/>
    </row>
    <row r="67" spans="2:6" s="30" customFormat="1" x14ac:dyDescent="0.3">
      <c r="B67" s="28"/>
      <c r="C67" s="28"/>
      <c r="D67" s="31"/>
      <c r="E67" s="84"/>
      <c r="F67" s="84"/>
    </row>
    <row r="68" spans="2:6" s="30" customFormat="1" x14ac:dyDescent="0.3">
      <c r="B68" s="28"/>
      <c r="C68" s="28"/>
      <c r="D68" s="31"/>
      <c r="E68" s="84"/>
      <c r="F68" s="84"/>
    </row>
    <row r="69" spans="2:6" s="30" customFormat="1" x14ac:dyDescent="0.3">
      <c r="B69" s="28"/>
      <c r="C69" s="28"/>
      <c r="D69" s="31"/>
      <c r="E69" s="84"/>
      <c r="F69" s="84"/>
    </row>
    <row r="70" spans="2:6" s="30" customFormat="1" x14ac:dyDescent="0.3">
      <c r="B70" s="28"/>
      <c r="C70" s="28"/>
      <c r="D70" s="31"/>
      <c r="E70" s="84"/>
      <c r="F70" s="84"/>
    </row>
    <row r="71" spans="2:6" s="30" customFormat="1" x14ac:dyDescent="0.3">
      <c r="B71" s="28"/>
      <c r="C71" s="28"/>
      <c r="D71" s="31"/>
      <c r="E71" s="84"/>
      <c r="F71" s="84"/>
    </row>
    <row r="72" spans="2:6" s="30" customFormat="1" x14ac:dyDescent="0.3">
      <c r="B72" s="28"/>
      <c r="C72" s="28"/>
      <c r="D72" s="31"/>
      <c r="E72" s="84"/>
      <c r="F72" s="84"/>
    </row>
    <row r="73" spans="2:6" s="30" customFormat="1" x14ac:dyDescent="0.3">
      <c r="B73" s="28"/>
      <c r="C73" s="28"/>
      <c r="D73" s="31"/>
      <c r="E73" s="84"/>
      <c r="F73" s="84"/>
    </row>
    <row r="74" spans="2:6" s="30" customFormat="1" x14ac:dyDescent="0.3">
      <c r="B74" s="28"/>
      <c r="C74" s="28"/>
      <c r="D74" s="31"/>
      <c r="E74" s="84"/>
      <c r="F74" s="84"/>
    </row>
    <row r="75" spans="2:6" s="30" customFormat="1" x14ac:dyDescent="0.3">
      <c r="B75" s="28"/>
      <c r="C75" s="28"/>
      <c r="D75" s="31"/>
      <c r="E75" s="84"/>
      <c r="F75" s="84"/>
    </row>
    <row r="76" spans="2:6" s="30" customFormat="1" x14ac:dyDescent="0.3">
      <c r="B76" s="28"/>
      <c r="C76" s="28"/>
      <c r="D76" s="31"/>
      <c r="E76" s="84"/>
      <c r="F76" s="84"/>
    </row>
    <row r="77" spans="2:6" s="30" customFormat="1" x14ac:dyDescent="0.3">
      <c r="B77" s="28"/>
      <c r="C77" s="28"/>
      <c r="D77" s="31"/>
      <c r="E77" s="84"/>
      <c r="F77" s="84"/>
    </row>
    <row r="78" spans="2:6" s="30" customFormat="1" x14ac:dyDescent="0.3">
      <c r="B78" s="28"/>
      <c r="C78" s="28"/>
      <c r="D78" s="31"/>
      <c r="E78" s="84"/>
      <c r="F78" s="84"/>
    </row>
    <row r="79" spans="2:6" s="30" customFormat="1" x14ac:dyDescent="0.3">
      <c r="B79" s="28"/>
      <c r="C79" s="28"/>
      <c r="D79" s="31"/>
      <c r="E79" s="84"/>
      <c r="F79" s="84"/>
    </row>
    <row r="80" spans="2:6" s="30" customFormat="1" x14ac:dyDescent="0.3">
      <c r="B80" s="28"/>
      <c r="C80" s="28"/>
      <c r="D80" s="31"/>
      <c r="E80" s="84"/>
      <c r="F80" s="84"/>
    </row>
    <row r="81" spans="2:6" s="30" customFormat="1" x14ac:dyDescent="0.3">
      <c r="B81" s="28"/>
      <c r="C81" s="28"/>
      <c r="D81" s="31"/>
      <c r="E81" s="84"/>
      <c r="F81" s="84"/>
    </row>
    <row r="82" spans="2:6" s="30" customFormat="1" x14ac:dyDescent="0.3">
      <c r="B82" s="28"/>
      <c r="C82" s="28"/>
      <c r="D82" s="31"/>
      <c r="E82" s="84"/>
      <c r="F82" s="84"/>
    </row>
    <row r="83" spans="2:6" s="30" customFormat="1" x14ac:dyDescent="0.3">
      <c r="B83" s="28"/>
      <c r="C83" s="28"/>
      <c r="D83" s="31"/>
      <c r="E83" s="84"/>
      <c r="F83" s="84"/>
    </row>
    <row r="84" spans="2:6" s="30" customFormat="1" x14ac:dyDescent="0.3">
      <c r="B84" s="28"/>
      <c r="C84" s="28"/>
      <c r="D84" s="31"/>
      <c r="E84" s="84"/>
      <c r="F84" s="84"/>
    </row>
    <row r="85" spans="2:6" s="30" customFormat="1" x14ac:dyDescent="0.3">
      <c r="B85" s="28"/>
      <c r="C85" s="28"/>
      <c r="D85" s="31"/>
      <c r="E85" s="84"/>
      <c r="F85" s="84"/>
    </row>
    <row r="86" spans="2:6" s="30" customFormat="1" x14ac:dyDescent="0.3">
      <c r="B86" s="28"/>
      <c r="C86" s="28"/>
      <c r="D86" s="31"/>
      <c r="E86" s="84"/>
      <c r="F86" s="84"/>
    </row>
    <row r="87" spans="2:6" s="30" customFormat="1" x14ac:dyDescent="0.3">
      <c r="B87" s="28"/>
      <c r="C87" s="28"/>
      <c r="D87" s="31"/>
      <c r="E87" s="84"/>
      <c r="F87" s="84"/>
    </row>
    <row r="88" spans="2:6" s="30" customFormat="1" x14ac:dyDescent="0.3">
      <c r="B88" s="28"/>
      <c r="C88" s="28"/>
      <c r="D88" s="31"/>
      <c r="E88" s="84"/>
      <c r="F88" s="84"/>
    </row>
    <row r="89" spans="2:6" s="30" customFormat="1" x14ac:dyDescent="0.3">
      <c r="B89" s="28"/>
      <c r="C89" s="28"/>
      <c r="D89" s="31"/>
      <c r="E89" s="84"/>
      <c r="F89" s="84"/>
    </row>
    <row r="90" spans="2:6" s="30" customFormat="1" x14ac:dyDescent="0.3">
      <c r="B90" s="28"/>
      <c r="C90" s="28"/>
      <c r="D90" s="31"/>
      <c r="E90" s="84"/>
      <c r="F90" s="84"/>
    </row>
    <row r="91" spans="2:6" s="30" customFormat="1" x14ac:dyDescent="0.3">
      <c r="B91" s="28"/>
      <c r="C91" s="28"/>
      <c r="D91" s="31"/>
      <c r="E91" s="84"/>
      <c r="F91" s="84"/>
    </row>
    <row r="92" spans="2:6" s="30" customFormat="1" x14ac:dyDescent="0.3">
      <c r="B92" s="28"/>
      <c r="C92" s="28"/>
      <c r="D92" s="31"/>
      <c r="E92" s="84"/>
      <c r="F92" s="84"/>
    </row>
    <row r="93" spans="2:6" s="30" customFormat="1" x14ac:dyDescent="0.3">
      <c r="B93" s="28"/>
      <c r="C93" s="28"/>
      <c r="D93" s="31"/>
      <c r="E93" s="84"/>
      <c r="F93" s="84"/>
    </row>
    <row r="94" spans="2:6" s="30" customFormat="1" x14ac:dyDescent="0.3">
      <c r="B94" s="28"/>
      <c r="C94" s="28"/>
      <c r="D94" s="31"/>
      <c r="E94" s="84"/>
      <c r="F94" s="84"/>
    </row>
    <row r="95" spans="2:6" s="30" customFormat="1" x14ac:dyDescent="0.3">
      <c r="B95" s="28"/>
      <c r="C95" s="28"/>
      <c r="D95" s="31"/>
      <c r="E95" s="84"/>
      <c r="F95" s="84"/>
    </row>
    <row r="96" spans="2:6" s="30" customFormat="1" x14ac:dyDescent="0.3">
      <c r="B96" s="28"/>
      <c r="C96" s="28"/>
      <c r="D96" s="31"/>
      <c r="E96" s="84"/>
      <c r="F96" s="84"/>
    </row>
    <row r="97" spans="2:6" s="30" customFormat="1" x14ac:dyDescent="0.3">
      <c r="B97" s="28"/>
      <c r="C97" s="28"/>
      <c r="D97" s="31"/>
      <c r="E97" s="84"/>
      <c r="F97" s="84"/>
    </row>
    <row r="98" spans="2:6" s="30" customFormat="1" x14ac:dyDescent="0.3">
      <c r="B98" s="28"/>
      <c r="C98" s="28"/>
      <c r="D98" s="31"/>
      <c r="E98" s="84"/>
      <c r="F98" s="84"/>
    </row>
    <row r="99" spans="2:6" s="30" customFormat="1" x14ac:dyDescent="0.3">
      <c r="B99" s="28"/>
      <c r="C99" s="28"/>
      <c r="D99" s="31"/>
      <c r="E99" s="84"/>
      <c r="F99" s="84"/>
    </row>
    <row r="100" spans="2:6" s="30" customFormat="1" x14ac:dyDescent="0.3">
      <c r="B100" s="28"/>
      <c r="C100" s="28"/>
      <c r="D100" s="31"/>
      <c r="E100" s="84"/>
      <c r="F100" s="84"/>
    </row>
    <row r="101" spans="2:6" s="30" customFormat="1" x14ac:dyDescent="0.3">
      <c r="B101" s="28"/>
      <c r="C101" s="28"/>
      <c r="D101" s="31"/>
      <c r="E101" s="84"/>
      <c r="F101" s="84"/>
    </row>
    <row r="102" spans="2:6" s="30" customFormat="1" x14ac:dyDescent="0.3">
      <c r="B102" s="28"/>
      <c r="C102" s="28"/>
      <c r="D102" s="31"/>
      <c r="E102" s="84"/>
      <c r="F102" s="84"/>
    </row>
    <row r="103" spans="2:6" s="30" customFormat="1" x14ac:dyDescent="0.3">
      <c r="B103" s="28"/>
      <c r="C103" s="28"/>
      <c r="D103" s="31"/>
      <c r="E103" s="84"/>
      <c r="F103" s="84"/>
    </row>
    <row r="104" spans="2:6" s="30" customFormat="1" x14ac:dyDescent="0.3">
      <c r="B104" s="28"/>
      <c r="C104" s="28"/>
      <c r="D104" s="31"/>
      <c r="E104" s="84"/>
      <c r="F104" s="84"/>
    </row>
    <row r="105" spans="2:6" s="30" customFormat="1" x14ac:dyDescent="0.3">
      <c r="B105" s="28"/>
      <c r="C105" s="28"/>
      <c r="D105" s="31"/>
      <c r="E105" s="84"/>
      <c r="F105" s="84"/>
    </row>
    <row r="106" spans="2:6" s="30" customFormat="1" x14ac:dyDescent="0.3">
      <c r="B106" s="28"/>
      <c r="C106" s="28"/>
      <c r="D106" s="31"/>
      <c r="E106" s="84"/>
      <c r="F106" s="84"/>
    </row>
    <row r="107" spans="2:6" s="30" customFormat="1" x14ac:dyDescent="0.3">
      <c r="B107" s="28"/>
      <c r="C107" s="28"/>
      <c r="D107" s="31"/>
      <c r="E107" s="84"/>
      <c r="F107" s="84"/>
    </row>
    <row r="108" spans="2:6" s="30" customFormat="1" x14ac:dyDescent="0.3">
      <c r="B108" s="28"/>
      <c r="C108" s="28"/>
      <c r="D108" s="31"/>
      <c r="E108" s="84"/>
      <c r="F108" s="84"/>
    </row>
    <row r="109" spans="2:6" s="30" customFormat="1" x14ac:dyDescent="0.3">
      <c r="B109" s="28"/>
      <c r="C109" s="28"/>
      <c r="D109" s="31"/>
      <c r="E109" s="84"/>
      <c r="F109" s="84"/>
    </row>
    <row r="110" spans="2:6" s="30" customFormat="1" x14ac:dyDescent="0.3">
      <c r="B110" s="28"/>
      <c r="C110" s="28"/>
      <c r="D110" s="31"/>
      <c r="E110" s="84"/>
      <c r="F110" s="84"/>
    </row>
    <row r="111" spans="2:6" s="30" customFormat="1" x14ac:dyDescent="0.3">
      <c r="B111" s="28"/>
      <c r="C111" s="28"/>
      <c r="D111" s="31"/>
      <c r="E111" s="84"/>
      <c r="F111" s="84"/>
    </row>
    <row r="112" spans="2:6" s="30" customFormat="1" x14ac:dyDescent="0.3">
      <c r="B112" s="28"/>
      <c r="C112" s="28"/>
      <c r="D112" s="31"/>
      <c r="E112" s="84"/>
      <c r="F112" s="84"/>
    </row>
    <row r="113" spans="2:6" s="30" customFormat="1" x14ac:dyDescent="0.3">
      <c r="B113" s="28"/>
      <c r="C113" s="28"/>
      <c r="D113" s="31"/>
      <c r="E113" s="84"/>
      <c r="F113" s="84"/>
    </row>
    <row r="114" spans="2:6" s="30" customFormat="1" x14ac:dyDescent="0.3">
      <c r="B114" s="28"/>
      <c r="C114" s="28"/>
      <c r="D114" s="31"/>
      <c r="E114" s="84"/>
      <c r="F114" s="84"/>
    </row>
    <row r="115" spans="2:6" s="30" customFormat="1" x14ac:dyDescent="0.3">
      <c r="B115" s="28"/>
      <c r="C115" s="28"/>
      <c r="D115" s="31"/>
      <c r="E115" s="84"/>
      <c r="F115" s="84"/>
    </row>
    <row r="116" spans="2:6" s="30" customFormat="1" x14ac:dyDescent="0.3">
      <c r="B116" s="28"/>
      <c r="C116" s="28"/>
      <c r="D116" s="31"/>
      <c r="E116" s="84"/>
      <c r="F116" s="84"/>
    </row>
    <row r="117" spans="2:6" s="30" customFormat="1" x14ac:dyDescent="0.3">
      <c r="B117" s="28"/>
      <c r="C117" s="28"/>
      <c r="D117" s="31"/>
      <c r="E117" s="84"/>
      <c r="F117" s="84"/>
    </row>
    <row r="118" spans="2:6" s="30" customFormat="1" x14ac:dyDescent="0.3">
      <c r="B118" s="28"/>
      <c r="C118" s="28"/>
      <c r="D118" s="31"/>
      <c r="E118" s="84"/>
      <c r="F118" s="84"/>
    </row>
    <row r="119" spans="2:6" s="30" customFormat="1" x14ac:dyDescent="0.3">
      <c r="B119" s="28"/>
      <c r="C119" s="28"/>
      <c r="D119" s="31"/>
      <c r="E119" s="84"/>
      <c r="F119" s="84"/>
    </row>
    <row r="120" spans="2:6" s="30" customFormat="1" x14ac:dyDescent="0.3">
      <c r="B120" s="28"/>
      <c r="C120" s="28"/>
      <c r="D120" s="31"/>
      <c r="E120" s="84"/>
      <c r="F120" s="84"/>
    </row>
    <row r="121" spans="2:6" s="30" customFormat="1" x14ac:dyDescent="0.3">
      <c r="B121" s="28"/>
      <c r="C121" s="28"/>
      <c r="D121" s="31"/>
      <c r="E121" s="84"/>
      <c r="F121" s="84"/>
    </row>
    <row r="122" spans="2:6" s="30" customFormat="1" x14ac:dyDescent="0.3">
      <c r="B122" s="28"/>
      <c r="C122" s="28"/>
      <c r="D122" s="31"/>
      <c r="E122" s="84"/>
      <c r="F122" s="84"/>
    </row>
    <row r="123" spans="2:6" s="30" customFormat="1" x14ac:dyDescent="0.3">
      <c r="B123" s="28"/>
      <c r="C123" s="28"/>
      <c r="D123" s="31"/>
      <c r="E123" s="84"/>
      <c r="F123" s="84"/>
    </row>
    <row r="124" spans="2:6" s="30" customFormat="1" x14ac:dyDescent="0.3">
      <c r="B124" s="28"/>
      <c r="C124" s="28"/>
      <c r="D124" s="31"/>
      <c r="E124" s="84"/>
      <c r="F124" s="84"/>
    </row>
    <row r="125" spans="2:6" s="30" customFormat="1" x14ac:dyDescent="0.3">
      <c r="B125" s="28"/>
      <c r="C125" s="28"/>
      <c r="D125" s="31"/>
      <c r="E125" s="84"/>
      <c r="F125" s="84"/>
    </row>
    <row r="126" spans="2:6" s="30" customFormat="1" x14ac:dyDescent="0.3">
      <c r="B126" s="28"/>
      <c r="C126" s="28"/>
      <c r="D126" s="31"/>
      <c r="E126" s="84"/>
      <c r="F126" s="84"/>
    </row>
    <row r="127" spans="2:6" s="30" customFormat="1" x14ac:dyDescent="0.3">
      <c r="B127" s="28"/>
      <c r="C127" s="28"/>
      <c r="D127" s="31"/>
      <c r="E127" s="84"/>
      <c r="F127" s="84"/>
    </row>
    <row r="128" spans="2:6" s="30" customFormat="1" x14ac:dyDescent="0.3">
      <c r="B128" s="28"/>
      <c r="C128" s="28"/>
      <c r="D128" s="31"/>
      <c r="E128" s="84"/>
      <c r="F128" s="84"/>
    </row>
    <row r="129" spans="2:6" s="30" customFormat="1" x14ac:dyDescent="0.3">
      <c r="B129" s="28"/>
      <c r="C129" s="28"/>
      <c r="D129" s="31"/>
      <c r="E129" s="84"/>
      <c r="F129" s="84"/>
    </row>
    <row r="130" spans="2:6" s="30" customFormat="1" x14ac:dyDescent="0.3">
      <c r="B130" s="28"/>
      <c r="C130" s="28"/>
      <c r="D130" s="31"/>
      <c r="E130" s="84"/>
      <c r="F130" s="84"/>
    </row>
    <row r="131" spans="2:6" s="30" customFormat="1" x14ac:dyDescent="0.3">
      <c r="B131" s="28"/>
      <c r="C131" s="28"/>
      <c r="D131" s="31"/>
      <c r="E131" s="84"/>
      <c r="F131" s="84"/>
    </row>
    <row r="132" spans="2:6" s="30" customFormat="1" x14ac:dyDescent="0.3">
      <c r="B132" s="28"/>
      <c r="C132" s="28"/>
      <c r="D132" s="31"/>
      <c r="E132" s="84"/>
      <c r="F132" s="84"/>
    </row>
    <row r="133" spans="2:6" s="30" customFormat="1" x14ac:dyDescent="0.3">
      <c r="B133" s="28"/>
      <c r="C133" s="28"/>
      <c r="D133" s="31"/>
      <c r="E133" s="84"/>
      <c r="F133" s="84"/>
    </row>
    <row r="134" spans="2:6" s="30" customFormat="1" x14ac:dyDescent="0.3">
      <c r="B134" s="28"/>
      <c r="C134" s="28"/>
      <c r="D134" s="31"/>
      <c r="E134" s="84"/>
      <c r="F134" s="84"/>
    </row>
    <row r="135" spans="2:6" s="30" customFormat="1" x14ac:dyDescent="0.3">
      <c r="B135" s="28"/>
      <c r="C135" s="28"/>
      <c r="D135" s="31"/>
      <c r="E135" s="84"/>
      <c r="F135" s="84"/>
    </row>
    <row r="136" spans="2:6" s="30" customFormat="1" x14ac:dyDescent="0.3">
      <c r="B136" s="28"/>
      <c r="C136" s="28"/>
      <c r="D136" s="31"/>
      <c r="E136" s="84"/>
      <c r="F136" s="84"/>
    </row>
    <row r="137" spans="2:6" s="30" customFormat="1" x14ac:dyDescent="0.3">
      <c r="B137" s="28"/>
      <c r="C137" s="28"/>
      <c r="D137" s="31"/>
      <c r="E137" s="84"/>
      <c r="F137" s="84"/>
    </row>
    <row r="138" spans="2:6" s="30" customFormat="1" x14ac:dyDescent="0.3">
      <c r="B138" s="28"/>
      <c r="C138" s="28"/>
      <c r="D138" s="31"/>
      <c r="E138" s="84"/>
      <c r="F138" s="84"/>
    </row>
    <row r="139" spans="2:6" s="30" customFormat="1" x14ac:dyDescent="0.3">
      <c r="B139" s="28"/>
      <c r="C139" s="28"/>
      <c r="D139" s="31"/>
      <c r="E139" s="84"/>
      <c r="F139" s="84"/>
    </row>
    <row r="140" spans="2:6" s="30" customFormat="1" x14ac:dyDescent="0.3">
      <c r="B140" s="28"/>
      <c r="C140" s="28"/>
      <c r="D140" s="31"/>
      <c r="E140" s="84"/>
      <c r="F140" s="84"/>
    </row>
    <row r="141" spans="2:6" s="30" customFormat="1" x14ac:dyDescent="0.3">
      <c r="B141" s="28"/>
      <c r="C141" s="28"/>
      <c r="D141" s="31"/>
      <c r="E141" s="84"/>
      <c r="F141" s="84"/>
    </row>
    <row r="142" spans="2:6" s="30" customFormat="1" x14ac:dyDescent="0.3">
      <c r="B142" s="28"/>
      <c r="C142" s="28"/>
      <c r="D142" s="31"/>
      <c r="E142" s="84"/>
      <c r="F142" s="84"/>
    </row>
    <row r="143" spans="2:6" s="30" customFormat="1" x14ac:dyDescent="0.3">
      <c r="B143" s="28"/>
      <c r="C143" s="28"/>
      <c r="D143" s="31"/>
      <c r="E143" s="84"/>
      <c r="F143" s="84"/>
    </row>
    <row r="144" spans="2:6" s="30" customFormat="1" x14ac:dyDescent="0.3">
      <c r="B144" s="28"/>
      <c r="C144" s="28"/>
      <c r="D144" s="31"/>
      <c r="E144" s="84"/>
      <c r="F144" s="84"/>
    </row>
    <row r="145" spans="2:6" s="30" customFormat="1" x14ac:dyDescent="0.3">
      <c r="B145" s="28"/>
      <c r="C145" s="28"/>
      <c r="D145" s="31"/>
      <c r="E145" s="84"/>
      <c r="F145" s="84"/>
    </row>
    <row r="146" spans="2:6" s="30" customFormat="1" x14ac:dyDescent="0.3">
      <c r="B146" s="28"/>
      <c r="C146" s="28"/>
      <c r="D146" s="31"/>
      <c r="E146" s="84"/>
      <c r="F146" s="84"/>
    </row>
    <row r="147" spans="2:6" s="30" customFormat="1" x14ac:dyDescent="0.3">
      <c r="B147" s="28"/>
      <c r="C147" s="28"/>
      <c r="D147" s="31"/>
      <c r="E147" s="84"/>
      <c r="F147" s="84"/>
    </row>
    <row r="148" spans="2:6" s="30" customFormat="1" x14ac:dyDescent="0.3">
      <c r="B148" s="28"/>
      <c r="C148" s="28"/>
      <c r="D148" s="31"/>
      <c r="E148" s="84"/>
      <c r="F148" s="84"/>
    </row>
    <row r="149" spans="2:6" s="30" customFormat="1" x14ac:dyDescent="0.3">
      <c r="B149" s="28"/>
      <c r="C149" s="28"/>
      <c r="D149" s="31"/>
      <c r="E149" s="84"/>
      <c r="F149" s="84"/>
    </row>
    <row r="150" spans="2:6" s="30" customFormat="1" x14ac:dyDescent="0.3">
      <c r="B150" s="28"/>
      <c r="C150" s="28"/>
      <c r="D150" s="31"/>
      <c r="E150" s="84"/>
      <c r="F150" s="84"/>
    </row>
    <row r="151" spans="2:6" s="30" customFormat="1" x14ac:dyDescent="0.3">
      <c r="B151" s="28"/>
      <c r="C151" s="28"/>
      <c r="D151" s="31"/>
      <c r="E151" s="84"/>
      <c r="F151" s="84"/>
    </row>
    <row r="152" spans="2:6" s="30" customFormat="1" x14ac:dyDescent="0.3">
      <c r="B152" s="28"/>
      <c r="C152" s="28"/>
      <c r="D152" s="31"/>
      <c r="E152" s="84"/>
      <c r="F152" s="84"/>
    </row>
    <row r="153" spans="2:6" s="30" customFormat="1" x14ac:dyDescent="0.3">
      <c r="B153" s="28"/>
      <c r="C153" s="28"/>
      <c r="D153" s="31"/>
      <c r="E153" s="84"/>
      <c r="F153" s="84"/>
    </row>
    <row r="154" spans="2:6" s="30" customFormat="1" x14ac:dyDescent="0.3">
      <c r="B154" s="28"/>
      <c r="C154" s="28"/>
      <c r="D154" s="31"/>
      <c r="E154" s="84"/>
      <c r="F154" s="84"/>
    </row>
    <row r="155" spans="2:6" s="30" customFormat="1" x14ac:dyDescent="0.3">
      <c r="B155" s="28"/>
      <c r="C155" s="28"/>
      <c r="D155" s="31"/>
      <c r="E155" s="84"/>
      <c r="F155" s="84"/>
    </row>
    <row r="156" spans="2:6" s="30" customFormat="1" x14ac:dyDescent="0.3">
      <c r="B156" s="28"/>
      <c r="C156" s="28"/>
      <c r="D156" s="31"/>
      <c r="E156" s="84"/>
      <c r="F156" s="84"/>
    </row>
    <row r="157" spans="2:6" s="30" customFormat="1" x14ac:dyDescent="0.3">
      <c r="B157" s="28"/>
      <c r="C157" s="28"/>
      <c r="D157" s="31"/>
      <c r="E157" s="84"/>
      <c r="F157" s="84"/>
    </row>
    <row r="158" spans="2:6" s="30" customFormat="1" x14ac:dyDescent="0.3">
      <c r="B158" s="28"/>
      <c r="C158" s="28"/>
      <c r="D158" s="31"/>
      <c r="E158" s="84"/>
      <c r="F158" s="84"/>
    </row>
    <row r="159" spans="2:6" s="30" customFormat="1" x14ac:dyDescent="0.3">
      <c r="B159" s="28"/>
      <c r="C159" s="28"/>
      <c r="D159" s="31"/>
      <c r="E159" s="84"/>
      <c r="F159" s="84"/>
    </row>
    <row r="160" spans="2:6" s="30" customFormat="1" x14ac:dyDescent="0.3">
      <c r="B160" s="28"/>
      <c r="C160" s="28"/>
      <c r="D160" s="31"/>
      <c r="E160" s="84"/>
      <c r="F160" s="84"/>
    </row>
    <row r="161" spans="2:6" s="30" customFormat="1" x14ac:dyDescent="0.3">
      <c r="B161" s="28"/>
      <c r="C161" s="28"/>
      <c r="D161" s="31"/>
      <c r="E161" s="84"/>
      <c r="F161" s="84"/>
    </row>
    <row r="162" spans="2:6" s="30" customFormat="1" x14ac:dyDescent="0.3">
      <c r="B162" s="28"/>
      <c r="C162" s="28"/>
      <c r="D162" s="31"/>
      <c r="E162" s="84"/>
      <c r="F162" s="84"/>
    </row>
    <row r="163" spans="2:6" s="30" customFormat="1" x14ac:dyDescent="0.3">
      <c r="B163" s="28"/>
      <c r="C163" s="28"/>
      <c r="D163" s="31"/>
      <c r="E163" s="84"/>
      <c r="F163" s="84"/>
    </row>
    <row r="164" spans="2:6" s="30" customFormat="1" x14ac:dyDescent="0.3">
      <c r="B164" s="28"/>
      <c r="C164" s="28"/>
      <c r="D164" s="31"/>
      <c r="E164" s="84"/>
      <c r="F164" s="84"/>
    </row>
    <row r="165" spans="2:6" s="30" customFormat="1" x14ac:dyDescent="0.3">
      <c r="B165" s="28"/>
      <c r="C165" s="28"/>
      <c r="D165" s="31"/>
      <c r="E165" s="84"/>
      <c r="F165" s="84"/>
    </row>
    <row r="166" spans="2:6" s="30" customFormat="1" x14ac:dyDescent="0.3">
      <c r="B166" s="28"/>
      <c r="C166" s="28"/>
      <c r="D166" s="31"/>
      <c r="E166" s="84"/>
      <c r="F166" s="84"/>
    </row>
    <row r="167" spans="2:6" s="30" customFormat="1" x14ac:dyDescent="0.3">
      <c r="B167" s="28"/>
      <c r="C167" s="28"/>
      <c r="D167" s="31"/>
      <c r="E167" s="84"/>
      <c r="F167" s="84"/>
    </row>
    <row r="168" spans="2:6" s="30" customFormat="1" x14ac:dyDescent="0.3">
      <c r="B168" s="28"/>
      <c r="C168" s="28"/>
      <c r="D168" s="31"/>
      <c r="E168" s="84"/>
      <c r="F168" s="84"/>
    </row>
    <row r="169" spans="2:6" s="30" customFormat="1" x14ac:dyDescent="0.3">
      <c r="B169" s="28"/>
      <c r="C169" s="28"/>
      <c r="D169" s="31"/>
      <c r="E169" s="84"/>
      <c r="F169" s="84"/>
    </row>
    <row r="170" spans="2:6" s="30" customFormat="1" x14ac:dyDescent="0.3">
      <c r="B170" s="28"/>
      <c r="C170" s="28"/>
      <c r="D170" s="31"/>
      <c r="E170" s="84"/>
      <c r="F170" s="84"/>
    </row>
    <row r="171" spans="2:6" s="30" customFormat="1" x14ac:dyDescent="0.3">
      <c r="B171" s="28"/>
      <c r="C171" s="28"/>
      <c r="D171" s="31"/>
      <c r="E171" s="84"/>
      <c r="F171" s="84"/>
    </row>
    <row r="172" spans="2:6" s="30" customFormat="1" x14ac:dyDescent="0.3">
      <c r="B172" s="28"/>
      <c r="C172" s="28"/>
      <c r="D172" s="31"/>
      <c r="E172" s="84"/>
      <c r="F172" s="84"/>
    </row>
    <row r="173" spans="2:6" s="30" customFormat="1" x14ac:dyDescent="0.3">
      <c r="B173" s="28"/>
      <c r="C173" s="28"/>
      <c r="D173" s="31"/>
      <c r="E173" s="84"/>
      <c r="F173" s="84"/>
    </row>
    <row r="174" spans="2:6" s="30" customFormat="1" x14ac:dyDescent="0.3">
      <c r="B174" s="28"/>
      <c r="C174" s="28"/>
      <c r="D174" s="31"/>
      <c r="E174" s="84"/>
      <c r="F174" s="84"/>
    </row>
    <row r="175" spans="2:6" s="30" customFormat="1" x14ac:dyDescent="0.3">
      <c r="B175" s="28"/>
      <c r="C175" s="28"/>
      <c r="D175" s="31"/>
      <c r="E175" s="84"/>
      <c r="F175" s="84"/>
    </row>
    <row r="176" spans="2:6" s="30" customFormat="1" x14ac:dyDescent="0.3">
      <c r="B176" s="28"/>
      <c r="C176" s="28"/>
      <c r="D176" s="31"/>
      <c r="E176" s="84"/>
      <c r="F176" s="84"/>
    </row>
    <row r="177" spans="2:6" s="30" customFormat="1" x14ac:dyDescent="0.3">
      <c r="B177" s="28"/>
      <c r="C177" s="28"/>
      <c r="D177" s="31"/>
      <c r="E177" s="84"/>
      <c r="F177" s="84"/>
    </row>
    <row r="178" spans="2:6" s="30" customFormat="1" x14ac:dyDescent="0.3">
      <c r="B178" s="28"/>
      <c r="C178" s="28"/>
      <c r="D178" s="31"/>
      <c r="E178" s="84"/>
      <c r="F178" s="84"/>
    </row>
    <row r="179" spans="2:6" s="30" customFormat="1" x14ac:dyDescent="0.3">
      <c r="B179" s="28"/>
      <c r="C179" s="28"/>
      <c r="D179" s="31"/>
      <c r="E179" s="84"/>
      <c r="F179" s="84"/>
    </row>
    <row r="180" spans="2:6" s="30" customFormat="1" x14ac:dyDescent="0.3">
      <c r="B180" s="28"/>
      <c r="C180" s="28"/>
      <c r="D180" s="31"/>
      <c r="E180" s="84"/>
      <c r="F180" s="84"/>
    </row>
    <row r="181" spans="2:6" s="30" customFormat="1" x14ac:dyDescent="0.3">
      <c r="B181" s="28"/>
      <c r="C181" s="28"/>
      <c r="D181" s="31"/>
      <c r="E181" s="84"/>
      <c r="F181" s="84"/>
    </row>
    <row r="182" spans="2:6" s="30" customFormat="1" x14ac:dyDescent="0.3">
      <c r="B182" s="28"/>
      <c r="C182" s="28"/>
      <c r="D182" s="31"/>
      <c r="E182" s="84"/>
      <c r="F182" s="84"/>
    </row>
    <row r="183" spans="2:6" s="30" customFormat="1" x14ac:dyDescent="0.3">
      <c r="B183" s="28"/>
      <c r="C183" s="28"/>
      <c r="D183" s="31"/>
      <c r="E183" s="84"/>
      <c r="F183" s="84"/>
    </row>
    <row r="184" spans="2:6" s="30" customFormat="1" x14ac:dyDescent="0.3">
      <c r="B184" s="28"/>
      <c r="C184" s="28"/>
      <c r="D184" s="31"/>
      <c r="E184" s="84"/>
      <c r="F184" s="84"/>
    </row>
    <row r="185" spans="2:6" s="30" customFormat="1" x14ac:dyDescent="0.3">
      <c r="B185" s="28"/>
      <c r="C185" s="28"/>
      <c r="D185" s="31"/>
      <c r="E185" s="84"/>
      <c r="F185" s="84"/>
    </row>
    <row r="186" spans="2:6" s="30" customFormat="1" x14ac:dyDescent="0.3">
      <c r="B186" s="28"/>
      <c r="C186" s="28"/>
      <c r="D186" s="31"/>
      <c r="E186" s="84"/>
      <c r="F186" s="84"/>
    </row>
    <row r="187" spans="2:6" s="30" customFormat="1" x14ac:dyDescent="0.3">
      <c r="B187" s="28"/>
      <c r="C187" s="28"/>
      <c r="D187" s="31"/>
      <c r="E187" s="84"/>
      <c r="F187" s="84"/>
    </row>
    <row r="188" spans="2:6" s="30" customFormat="1" x14ac:dyDescent="0.3">
      <c r="B188" s="28"/>
      <c r="C188" s="28"/>
      <c r="D188" s="31"/>
      <c r="E188" s="84"/>
      <c r="F188" s="84"/>
    </row>
    <row r="189" spans="2:6" s="30" customFormat="1" x14ac:dyDescent="0.3">
      <c r="B189" s="28"/>
      <c r="C189" s="28"/>
      <c r="D189" s="31"/>
      <c r="E189" s="84"/>
      <c r="F189" s="84"/>
    </row>
    <row r="190" spans="2:6" s="30" customFormat="1" x14ac:dyDescent="0.3">
      <c r="B190" s="28"/>
      <c r="C190" s="28"/>
      <c r="D190" s="31"/>
      <c r="E190" s="84"/>
      <c r="F190" s="84"/>
    </row>
    <row r="191" spans="2:6" s="30" customFormat="1" x14ac:dyDescent="0.3">
      <c r="B191" s="28"/>
      <c r="C191" s="28"/>
      <c r="D191" s="31"/>
      <c r="E191" s="84"/>
      <c r="F191" s="84"/>
    </row>
    <row r="192" spans="2:6" s="30" customFormat="1" x14ac:dyDescent="0.3">
      <c r="B192" s="28"/>
      <c r="C192" s="28"/>
      <c r="D192" s="31"/>
      <c r="E192" s="84"/>
      <c r="F192" s="84"/>
    </row>
    <row r="193" spans="2:6" s="30" customFormat="1" x14ac:dyDescent="0.3">
      <c r="B193" s="28"/>
      <c r="C193" s="28"/>
      <c r="D193" s="31"/>
      <c r="E193" s="84"/>
      <c r="F193" s="84"/>
    </row>
    <row r="194" spans="2:6" s="30" customFormat="1" x14ac:dyDescent="0.3">
      <c r="B194" s="28"/>
      <c r="C194" s="28"/>
      <c r="D194" s="31"/>
      <c r="E194" s="84"/>
      <c r="F194" s="84"/>
    </row>
    <row r="195" spans="2:6" s="30" customFormat="1" x14ac:dyDescent="0.3">
      <c r="B195" s="28"/>
      <c r="C195" s="28"/>
      <c r="D195" s="31"/>
      <c r="E195" s="84"/>
      <c r="F195" s="84"/>
    </row>
    <row r="196" spans="2:6" s="30" customFormat="1" x14ac:dyDescent="0.3">
      <c r="B196" s="28"/>
      <c r="C196" s="28"/>
      <c r="D196" s="31"/>
      <c r="E196" s="84"/>
      <c r="F196" s="84"/>
    </row>
    <row r="197" spans="2:6" s="30" customFormat="1" x14ac:dyDescent="0.3">
      <c r="B197" s="28"/>
      <c r="C197" s="28"/>
      <c r="D197" s="31"/>
      <c r="E197" s="84"/>
      <c r="F197" s="84"/>
    </row>
    <row r="198" spans="2:6" s="30" customFormat="1" x14ac:dyDescent="0.3">
      <c r="B198" s="28"/>
      <c r="C198" s="28"/>
      <c r="D198" s="31"/>
      <c r="E198" s="84"/>
      <c r="F198" s="84"/>
    </row>
    <row r="199" spans="2:6" s="30" customFormat="1" x14ac:dyDescent="0.3">
      <c r="B199" s="28"/>
      <c r="C199" s="28"/>
      <c r="D199" s="31"/>
      <c r="E199" s="84"/>
      <c r="F199" s="84"/>
    </row>
    <row r="200" spans="2:6" s="30" customFormat="1" x14ac:dyDescent="0.3">
      <c r="B200" s="28"/>
      <c r="C200" s="28"/>
      <c r="D200" s="31"/>
      <c r="E200" s="84"/>
      <c r="F200" s="84"/>
    </row>
    <row r="201" spans="2:6" s="30" customFormat="1" x14ac:dyDescent="0.3">
      <c r="B201" s="28"/>
      <c r="C201" s="28"/>
      <c r="D201" s="31"/>
      <c r="E201" s="84"/>
      <c r="F201" s="84"/>
    </row>
    <row r="202" spans="2:6" s="30" customFormat="1" x14ac:dyDescent="0.3">
      <c r="B202" s="28"/>
      <c r="C202" s="28"/>
      <c r="D202" s="31"/>
      <c r="E202" s="84"/>
      <c r="F202" s="84"/>
    </row>
    <row r="203" spans="2:6" s="30" customFormat="1" x14ac:dyDescent="0.3">
      <c r="B203" s="28"/>
      <c r="C203" s="28"/>
      <c r="D203" s="31"/>
      <c r="E203" s="84"/>
      <c r="F203" s="84"/>
    </row>
    <row r="204" spans="2:6" s="30" customFormat="1" x14ac:dyDescent="0.3">
      <c r="B204" s="28"/>
      <c r="C204" s="28"/>
      <c r="D204" s="31"/>
      <c r="E204" s="84"/>
      <c r="F204" s="84"/>
    </row>
    <row r="205" spans="2:6" s="30" customFormat="1" x14ac:dyDescent="0.3">
      <c r="B205" s="28"/>
      <c r="C205" s="28"/>
      <c r="D205" s="31"/>
      <c r="E205" s="84"/>
      <c r="F205" s="84"/>
    </row>
    <row r="206" spans="2:6" s="30" customFormat="1" x14ac:dyDescent="0.3">
      <c r="B206" s="28"/>
      <c r="C206" s="28"/>
      <c r="D206" s="31"/>
      <c r="E206" s="84"/>
      <c r="F206" s="84"/>
    </row>
    <row r="207" spans="2:6" s="30" customFormat="1" x14ac:dyDescent="0.3">
      <c r="B207" s="28"/>
      <c r="C207" s="28"/>
      <c r="D207" s="31"/>
      <c r="E207" s="84"/>
      <c r="F207" s="84"/>
    </row>
    <row r="208" spans="2:6" s="30" customFormat="1" x14ac:dyDescent="0.3">
      <c r="B208" s="28"/>
      <c r="C208" s="28"/>
      <c r="D208" s="31"/>
      <c r="E208" s="84"/>
      <c r="F208" s="84"/>
    </row>
    <row r="209" spans="2:6" s="30" customFormat="1" x14ac:dyDescent="0.3">
      <c r="B209" s="28"/>
      <c r="C209" s="28"/>
      <c r="D209" s="31"/>
      <c r="E209" s="84"/>
      <c r="F209" s="84"/>
    </row>
    <row r="210" spans="2:6" s="30" customFormat="1" x14ac:dyDescent="0.3">
      <c r="B210" s="28"/>
      <c r="C210" s="28"/>
      <c r="D210" s="31"/>
      <c r="E210" s="84"/>
      <c r="F210" s="84"/>
    </row>
    <row r="211" spans="2:6" s="30" customFormat="1" x14ac:dyDescent="0.3">
      <c r="B211" s="28"/>
      <c r="C211" s="28"/>
      <c r="D211" s="31"/>
      <c r="E211" s="84"/>
      <c r="F211" s="84"/>
    </row>
    <row r="212" spans="2:6" s="30" customFormat="1" x14ac:dyDescent="0.3">
      <c r="B212" s="28"/>
      <c r="C212" s="28"/>
      <c r="D212" s="31"/>
      <c r="E212" s="84"/>
      <c r="F212" s="84"/>
    </row>
    <row r="213" spans="2:6" s="30" customFormat="1" x14ac:dyDescent="0.3">
      <c r="B213" s="28"/>
      <c r="C213" s="28"/>
      <c r="D213" s="31"/>
      <c r="E213" s="84"/>
      <c r="F213" s="84"/>
    </row>
    <row r="214" spans="2:6" s="30" customFormat="1" x14ac:dyDescent="0.3">
      <c r="B214" s="28"/>
      <c r="C214" s="28"/>
      <c r="D214" s="31"/>
      <c r="E214" s="84"/>
      <c r="F214" s="84"/>
    </row>
    <row r="215" spans="2:6" s="30" customFormat="1" x14ac:dyDescent="0.3">
      <c r="B215" s="28"/>
      <c r="C215" s="28"/>
      <c r="D215" s="31"/>
      <c r="E215" s="84"/>
      <c r="F215" s="84"/>
    </row>
    <row r="216" spans="2:6" s="30" customFormat="1" x14ac:dyDescent="0.3">
      <c r="B216" s="28"/>
      <c r="C216" s="28"/>
      <c r="D216" s="31"/>
      <c r="E216" s="84"/>
      <c r="F216" s="84"/>
    </row>
    <row r="217" spans="2:6" s="30" customFormat="1" x14ac:dyDescent="0.3">
      <c r="B217" s="28"/>
      <c r="C217" s="28"/>
      <c r="D217" s="31"/>
      <c r="E217" s="84"/>
      <c r="F217" s="84"/>
    </row>
    <row r="218" spans="2:6" s="30" customFormat="1" x14ac:dyDescent="0.3">
      <c r="B218" s="28"/>
      <c r="C218" s="28"/>
      <c r="D218" s="31"/>
      <c r="E218" s="84"/>
      <c r="F218" s="84"/>
    </row>
    <row r="219" spans="2:6" s="30" customFormat="1" x14ac:dyDescent="0.3">
      <c r="B219" s="28"/>
      <c r="C219" s="28"/>
      <c r="D219" s="31"/>
      <c r="E219" s="84"/>
      <c r="F219" s="84"/>
    </row>
    <row r="220" spans="2:6" s="30" customFormat="1" x14ac:dyDescent="0.3">
      <c r="B220" s="28"/>
      <c r="C220" s="28"/>
      <c r="D220" s="31"/>
      <c r="E220" s="84"/>
      <c r="F220" s="84"/>
    </row>
    <row r="221" spans="2:6" s="30" customFormat="1" x14ac:dyDescent="0.3">
      <c r="B221" s="28"/>
      <c r="C221" s="28"/>
      <c r="D221" s="31"/>
      <c r="E221" s="84"/>
      <c r="F221" s="84"/>
    </row>
    <row r="222" spans="2:6" s="30" customFormat="1" x14ac:dyDescent="0.3">
      <c r="B222" s="28"/>
      <c r="C222" s="28"/>
      <c r="D222" s="31"/>
      <c r="E222" s="84"/>
      <c r="F222" s="84"/>
    </row>
    <row r="223" spans="2:6" s="30" customFormat="1" x14ac:dyDescent="0.3">
      <c r="B223" s="28"/>
      <c r="C223" s="28"/>
      <c r="D223" s="31"/>
      <c r="E223" s="84"/>
      <c r="F223" s="84"/>
    </row>
    <row r="224" spans="2:6" s="30" customFormat="1" x14ac:dyDescent="0.3">
      <c r="B224" s="28"/>
      <c r="C224" s="28"/>
      <c r="D224" s="31"/>
      <c r="E224" s="84"/>
      <c r="F224" s="84"/>
    </row>
    <row r="225" spans="2:6" s="30" customFormat="1" x14ac:dyDescent="0.3">
      <c r="B225" s="28"/>
      <c r="C225" s="28"/>
      <c r="D225" s="31"/>
      <c r="E225" s="84"/>
      <c r="F225" s="84"/>
    </row>
    <row r="226" spans="2:6" s="30" customFormat="1" x14ac:dyDescent="0.3">
      <c r="B226" s="28"/>
      <c r="C226" s="28"/>
      <c r="D226" s="31"/>
      <c r="E226" s="84"/>
      <c r="F226" s="84"/>
    </row>
    <row r="227" spans="2:6" s="30" customFormat="1" x14ac:dyDescent="0.3">
      <c r="B227" s="28"/>
      <c r="C227" s="28"/>
      <c r="D227" s="31"/>
      <c r="E227" s="84"/>
      <c r="F227" s="84"/>
    </row>
    <row r="228" spans="2:6" s="30" customFormat="1" x14ac:dyDescent="0.3">
      <c r="B228" s="28"/>
      <c r="C228" s="28"/>
      <c r="D228" s="31"/>
      <c r="E228" s="84"/>
      <c r="F228" s="84"/>
    </row>
    <row r="229" spans="2:6" s="30" customFormat="1" x14ac:dyDescent="0.3">
      <c r="B229" s="28"/>
      <c r="C229" s="28"/>
      <c r="D229" s="31"/>
      <c r="E229" s="84"/>
      <c r="F229" s="84"/>
    </row>
    <row r="230" spans="2:6" s="30" customFormat="1" x14ac:dyDescent="0.3">
      <c r="B230" s="28"/>
      <c r="C230" s="28"/>
      <c r="D230" s="31"/>
      <c r="E230" s="84"/>
      <c r="F230" s="84"/>
    </row>
    <row r="231" spans="2:6" s="30" customFormat="1" x14ac:dyDescent="0.3">
      <c r="B231" s="28"/>
      <c r="C231" s="28"/>
      <c r="D231" s="31"/>
      <c r="E231" s="84"/>
      <c r="F231" s="84"/>
    </row>
    <row r="232" spans="2:6" s="30" customFormat="1" x14ac:dyDescent="0.3">
      <c r="B232" s="28"/>
      <c r="C232" s="28"/>
      <c r="D232" s="31"/>
      <c r="E232" s="84"/>
      <c r="F232" s="84"/>
    </row>
    <row r="233" spans="2:6" s="30" customFormat="1" x14ac:dyDescent="0.3">
      <c r="B233" s="28"/>
      <c r="C233" s="28"/>
      <c r="D233" s="31"/>
      <c r="E233" s="84"/>
      <c r="F233" s="84"/>
    </row>
    <row r="234" spans="2:6" s="30" customFormat="1" x14ac:dyDescent="0.3">
      <c r="B234" s="28"/>
      <c r="C234" s="28"/>
      <c r="D234" s="31"/>
      <c r="E234" s="84"/>
      <c r="F234" s="84"/>
    </row>
    <row r="235" spans="2:6" s="30" customFormat="1" x14ac:dyDescent="0.3">
      <c r="B235" s="28"/>
      <c r="C235" s="28"/>
      <c r="D235" s="31"/>
      <c r="E235" s="84"/>
      <c r="F235" s="84"/>
    </row>
    <row r="236" spans="2:6" s="30" customFormat="1" x14ac:dyDescent="0.3">
      <c r="B236" s="28"/>
      <c r="C236" s="28"/>
      <c r="D236" s="31"/>
      <c r="E236" s="84"/>
      <c r="F236" s="84"/>
    </row>
    <row r="237" spans="2:6" s="30" customFormat="1" x14ac:dyDescent="0.3">
      <c r="B237" s="28"/>
      <c r="C237" s="28"/>
      <c r="D237" s="31"/>
      <c r="E237" s="84"/>
      <c r="F237" s="84"/>
    </row>
    <row r="238" spans="2:6" s="30" customFormat="1" x14ac:dyDescent="0.3">
      <c r="B238" s="28"/>
      <c r="C238" s="28"/>
      <c r="D238" s="31"/>
      <c r="E238" s="84"/>
      <c r="F238" s="84"/>
    </row>
    <row r="239" spans="2:6" s="30" customFormat="1" x14ac:dyDescent="0.3">
      <c r="B239" s="28"/>
      <c r="C239" s="28"/>
      <c r="D239" s="31"/>
      <c r="E239" s="84"/>
      <c r="F239" s="84"/>
    </row>
    <row r="240" spans="2:6" s="30" customFormat="1" x14ac:dyDescent="0.3">
      <c r="B240" s="28"/>
      <c r="C240" s="28"/>
      <c r="D240" s="31"/>
      <c r="E240" s="84"/>
      <c r="F240" s="84"/>
    </row>
    <row r="241" spans="2:6" s="30" customFormat="1" x14ac:dyDescent="0.3">
      <c r="B241" s="28"/>
      <c r="C241" s="28"/>
      <c r="D241" s="31"/>
      <c r="E241" s="84"/>
      <c r="F241" s="84"/>
    </row>
    <row r="242" spans="2:6" s="30" customFormat="1" x14ac:dyDescent="0.3">
      <c r="B242" s="28"/>
      <c r="C242" s="28"/>
      <c r="D242" s="31"/>
      <c r="E242" s="84"/>
      <c r="F242" s="84"/>
    </row>
    <row r="243" spans="2:6" s="30" customFormat="1" x14ac:dyDescent="0.3">
      <c r="B243" s="28"/>
      <c r="C243" s="28"/>
      <c r="D243" s="31"/>
      <c r="E243" s="84"/>
      <c r="F243" s="84"/>
    </row>
    <row r="244" spans="2:6" s="30" customFormat="1" x14ac:dyDescent="0.3">
      <c r="B244" s="28"/>
      <c r="C244" s="28"/>
      <c r="D244" s="31"/>
      <c r="E244" s="84"/>
      <c r="F244" s="84"/>
    </row>
    <row r="245" spans="2:6" s="30" customFormat="1" x14ac:dyDescent="0.3">
      <c r="B245" s="28"/>
      <c r="C245" s="28"/>
      <c r="D245" s="31"/>
      <c r="E245" s="84"/>
      <c r="F245" s="84"/>
    </row>
    <row r="246" spans="2:6" s="30" customFormat="1" x14ac:dyDescent="0.3">
      <c r="B246" s="28"/>
      <c r="C246" s="28"/>
      <c r="D246" s="31"/>
      <c r="E246" s="84"/>
      <c r="F246" s="84"/>
    </row>
    <row r="247" spans="2:6" s="30" customFormat="1" x14ac:dyDescent="0.3">
      <c r="B247" s="28"/>
      <c r="C247" s="28"/>
      <c r="D247" s="31"/>
      <c r="E247" s="84"/>
      <c r="F247" s="84"/>
    </row>
    <row r="248" spans="2:6" s="30" customFormat="1" x14ac:dyDescent="0.3">
      <c r="B248" s="28"/>
      <c r="C248" s="28"/>
      <c r="D248" s="31"/>
      <c r="E248" s="84"/>
      <c r="F248" s="84"/>
    </row>
    <row r="249" spans="2:6" s="30" customFormat="1" x14ac:dyDescent="0.3">
      <c r="B249" s="28"/>
      <c r="C249" s="28"/>
      <c r="D249" s="31"/>
      <c r="E249" s="84"/>
      <c r="F249" s="84"/>
    </row>
    <row r="250" spans="2:6" s="30" customFormat="1" x14ac:dyDescent="0.3">
      <c r="B250" s="28"/>
      <c r="C250" s="28"/>
      <c r="D250" s="31"/>
      <c r="E250" s="84"/>
      <c r="F250" s="84"/>
    </row>
    <row r="251" spans="2:6" s="30" customFormat="1" x14ac:dyDescent="0.3">
      <c r="B251" s="28"/>
      <c r="C251" s="28"/>
      <c r="D251" s="31"/>
      <c r="E251" s="84"/>
      <c r="F251" s="84"/>
    </row>
    <row r="252" spans="2:6" s="30" customFormat="1" x14ac:dyDescent="0.3">
      <c r="B252" s="28"/>
      <c r="C252" s="28"/>
      <c r="D252" s="31"/>
      <c r="E252" s="84"/>
      <c r="F252" s="84"/>
    </row>
    <row r="253" spans="2:6" s="30" customFormat="1" x14ac:dyDescent="0.3">
      <c r="B253" s="28"/>
      <c r="C253" s="28"/>
      <c r="D253" s="31"/>
      <c r="E253" s="84"/>
      <c r="F253" s="84"/>
    </row>
    <row r="254" spans="2:6" s="30" customFormat="1" x14ac:dyDescent="0.3">
      <c r="B254" s="28"/>
      <c r="C254" s="28"/>
      <c r="D254" s="31"/>
      <c r="E254" s="84"/>
      <c r="F254" s="84"/>
    </row>
    <row r="255" spans="2:6" s="30" customFormat="1" x14ac:dyDescent="0.3">
      <c r="B255" s="28"/>
      <c r="C255" s="28"/>
      <c r="D255" s="31"/>
      <c r="E255" s="84"/>
      <c r="F255" s="84"/>
    </row>
    <row r="256" spans="2:6" s="30" customFormat="1" x14ac:dyDescent="0.3">
      <c r="B256" s="28"/>
      <c r="C256" s="28"/>
      <c r="D256" s="31"/>
      <c r="E256" s="84"/>
      <c r="F256" s="84"/>
    </row>
    <row r="257" spans="2:6" s="30" customFormat="1" x14ac:dyDescent="0.3">
      <c r="B257" s="28"/>
      <c r="C257" s="28"/>
      <c r="D257" s="31"/>
      <c r="E257" s="84"/>
      <c r="F257" s="84"/>
    </row>
    <row r="258" spans="2:6" s="30" customFormat="1" x14ac:dyDescent="0.3">
      <c r="B258" s="28"/>
      <c r="C258" s="28"/>
      <c r="D258" s="31"/>
      <c r="E258" s="84"/>
      <c r="F258" s="84"/>
    </row>
    <row r="259" spans="2:6" s="30" customFormat="1" x14ac:dyDescent="0.3">
      <c r="B259" s="28"/>
      <c r="C259" s="28"/>
      <c r="D259" s="31"/>
      <c r="E259" s="84"/>
      <c r="F259" s="84"/>
    </row>
    <row r="260" spans="2:6" s="30" customFormat="1" x14ac:dyDescent="0.3">
      <c r="B260" s="28"/>
      <c r="C260" s="28"/>
      <c r="D260" s="31"/>
      <c r="E260" s="84"/>
      <c r="F260" s="84"/>
    </row>
    <row r="261" spans="2:6" s="30" customFormat="1" x14ac:dyDescent="0.3">
      <c r="B261" s="28"/>
      <c r="C261" s="28"/>
      <c r="D261" s="31"/>
      <c r="E261" s="84"/>
      <c r="F261" s="84"/>
    </row>
    <row r="262" spans="2:6" s="30" customFormat="1" x14ac:dyDescent="0.3">
      <c r="B262" s="28"/>
      <c r="C262" s="28"/>
      <c r="D262" s="31"/>
      <c r="E262" s="84"/>
      <c r="F262" s="84"/>
    </row>
    <row r="263" spans="2:6" s="30" customFormat="1" x14ac:dyDescent="0.3">
      <c r="B263" s="28"/>
      <c r="C263" s="28"/>
      <c r="D263" s="31"/>
      <c r="E263" s="84"/>
      <c r="F263" s="84"/>
    </row>
    <row r="264" spans="2:6" s="30" customFormat="1" x14ac:dyDescent="0.3">
      <c r="B264" s="28"/>
      <c r="C264" s="28"/>
      <c r="D264" s="31"/>
      <c r="E264" s="84"/>
      <c r="F264" s="84"/>
    </row>
    <row r="265" spans="2:6" s="30" customFormat="1" x14ac:dyDescent="0.3">
      <c r="B265" s="28"/>
      <c r="C265" s="28"/>
      <c r="D265" s="31"/>
      <c r="E265" s="84"/>
      <c r="F265" s="84"/>
    </row>
    <row r="266" spans="2:6" s="30" customFormat="1" x14ac:dyDescent="0.3">
      <c r="B266" s="28"/>
      <c r="C266" s="28"/>
      <c r="D266" s="31"/>
      <c r="E266" s="84"/>
      <c r="F266" s="84"/>
    </row>
    <row r="267" spans="2:6" s="30" customFormat="1" x14ac:dyDescent="0.3">
      <c r="B267" s="28"/>
      <c r="C267" s="28"/>
      <c r="D267" s="31"/>
      <c r="E267" s="84"/>
      <c r="F267" s="84"/>
    </row>
    <row r="268" spans="2:6" s="30" customFormat="1" x14ac:dyDescent="0.3">
      <c r="B268" s="28"/>
      <c r="C268" s="28"/>
      <c r="D268" s="31"/>
      <c r="E268" s="84"/>
      <c r="F268" s="84"/>
    </row>
    <row r="269" spans="2:6" s="30" customFormat="1" x14ac:dyDescent="0.3">
      <c r="B269" s="28"/>
      <c r="C269" s="28"/>
      <c r="D269" s="31"/>
      <c r="E269" s="84"/>
      <c r="F269" s="84"/>
    </row>
    <row r="270" spans="2:6" s="30" customFormat="1" x14ac:dyDescent="0.3">
      <c r="B270" s="28"/>
      <c r="C270" s="28"/>
      <c r="D270" s="31"/>
      <c r="E270" s="84"/>
      <c r="F270" s="84"/>
    </row>
    <row r="271" spans="2:6" s="30" customFormat="1" x14ac:dyDescent="0.3">
      <c r="B271" s="28"/>
      <c r="C271" s="28"/>
      <c r="D271" s="31"/>
      <c r="E271" s="84"/>
      <c r="F271" s="84"/>
    </row>
    <row r="272" spans="2:6" s="30" customFormat="1" x14ac:dyDescent="0.3">
      <c r="B272" s="28"/>
      <c r="C272" s="28"/>
      <c r="D272" s="31"/>
      <c r="E272" s="84"/>
      <c r="F272" s="84"/>
    </row>
    <row r="273" spans="2:6" s="30" customFormat="1" x14ac:dyDescent="0.3">
      <c r="B273" s="28"/>
      <c r="C273" s="28"/>
      <c r="D273" s="31"/>
      <c r="E273" s="84"/>
      <c r="F273" s="84"/>
    </row>
    <row r="274" spans="2:6" s="30" customFormat="1" x14ac:dyDescent="0.3">
      <c r="B274" s="28"/>
      <c r="C274" s="28"/>
      <c r="D274" s="31"/>
      <c r="E274" s="84"/>
      <c r="F274" s="84"/>
    </row>
    <row r="275" spans="2:6" s="30" customFormat="1" x14ac:dyDescent="0.3">
      <c r="B275" s="28"/>
      <c r="C275" s="28"/>
      <c r="D275" s="31"/>
      <c r="E275" s="84"/>
      <c r="F275" s="84"/>
    </row>
    <row r="276" spans="2:6" s="30" customFormat="1" x14ac:dyDescent="0.3">
      <c r="B276" s="28"/>
      <c r="C276" s="28"/>
      <c r="D276" s="31"/>
      <c r="E276" s="84"/>
      <c r="F276" s="84"/>
    </row>
    <row r="277" spans="2:6" s="30" customFormat="1" x14ac:dyDescent="0.3">
      <c r="B277" s="28"/>
      <c r="C277" s="28"/>
      <c r="D277" s="31"/>
      <c r="E277" s="84"/>
      <c r="F277" s="84"/>
    </row>
    <row r="278" spans="2:6" s="30" customFormat="1" x14ac:dyDescent="0.3">
      <c r="B278" s="28"/>
      <c r="C278" s="28"/>
      <c r="D278" s="31"/>
      <c r="E278" s="84"/>
      <c r="F278" s="84"/>
    </row>
    <row r="279" spans="2:6" s="30" customFormat="1" x14ac:dyDescent="0.3">
      <c r="B279" s="28"/>
      <c r="C279" s="28"/>
      <c r="D279" s="31"/>
      <c r="E279" s="84"/>
      <c r="F279" s="84"/>
    </row>
    <row r="280" spans="2:6" s="30" customFormat="1" x14ac:dyDescent="0.3">
      <c r="B280" s="28"/>
      <c r="C280" s="28"/>
      <c r="D280" s="31"/>
      <c r="E280" s="84"/>
      <c r="F280" s="84"/>
    </row>
    <row r="281" spans="2:6" s="30" customFormat="1" x14ac:dyDescent="0.3">
      <c r="B281" s="28"/>
      <c r="C281" s="28"/>
      <c r="D281" s="31"/>
      <c r="E281" s="84"/>
      <c r="F281" s="84"/>
    </row>
    <row r="282" spans="2:6" s="30" customFormat="1" x14ac:dyDescent="0.3">
      <c r="B282" s="28"/>
      <c r="C282" s="28"/>
      <c r="D282" s="31"/>
      <c r="E282" s="84"/>
      <c r="F282" s="84"/>
    </row>
    <row r="283" spans="2:6" s="30" customFormat="1" x14ac:dyDescent="0.3">
      <c r="B283" s="28"/>
      <c r="C283" s="28"/>
      <c r="D283" s="31"/>
      <c r="E283" s="84"/>
      <c r="F283" s="84"/>
    </row>
    <row r="284" spans="2:6" s="30" customFormat="1" x14ac:dyDescent="0.3">
      <c r="B284" s="28"/>
      <c r="C284" s="28"/>
      <c r="D284" s="31"/>
      <c r="E284" s="84"/>
      <c r="F284" s="84"/>
    </row>
    <row r="285" spans="2:6" s="30" customFormat="1" x14ac:dyDescent="0.3">
      <c r="B285" s="28"/>
      <c r="C285" s="28"/>
      <c r="D285" s="31"/>
      <c r="E285" s="84"/>
      <c r="F285" s="84"/>
    </row>
    <row r="286" spans="2:6" s="30" customFormat="1" x14ac:dyDescent="0.3">
      <c r="B286" s="28"/>
      <c r="C286" s="28"/>
      <c r="D286" s="31"/>
      <c r="E286" s="84"/>
      <c r="F286" s="84"/>
    </row>
    <row r="287" spans="2:6" s="30" customFormat="1" x14ac:dyDescent="0.3">
      <c r="B287" s="28"/>
      <c r="C287" s="28"/>
      <c r="D287" s="31"/>
      <c r="E287" s="84"/>
      <c r="F287" s="84"/>
    </row>
    <row r="288" spans="2:6" s="30" customFormat="1" x14ac:dyDescent="0.3">
      <c r="B288" s="28"/>
      <c r="C288" s="28"/>
      <c r="D288" s="31"/>
      <c r="E288" s="84"/>
      <c r="F288" s="84"/>
    </row>
    <row r="289" spans="2:6" s="30" customFormat="1" x14ac:dyDescent="0.3">
      <c r="B289" s="28"/>
      <c r="C289" s="28"/>
      <c r="D289" s="31"/>
      <c r="E289" s="84"/>
      <c r="F289" s="84"/>
    </row>
    <row r="290" spans="2:6" s="30" customFormat="1" x14ac:dyDescent="0.3">
      <c r="B290" s="28"/>
      <c r="C290" s="28"/>
      <c r="D290" s="31"/>
      <c r="E290" s="84"/>
      <c r="F290" s="84"/>
    </row>
    <row r="291" spans="2:6" s="30" customFormat="1" x14ac:dyDescent="0.3">
      <c r="B291" s="28"/>
      <c r="C291" s="28"/>
      <c r="D291" s="31"/>
      <c r="E291" s="84"/>
      <c r="F291" s="84"/>
    </row>
    <row r="292" spans="2:6" s="30" customFormat="1" x14ac:dyDescent="0.3">
      <c r="B292" s="28"/>
      <c r="C292" s="28"/>
      <c r="D292" s="31"/>
      <c r="E292" s="84"/>
      <c r="F292" s="84"/>
    </row>
    <row r="293" spans="2:6" s="30" customFormat="1" x14ac:dyDescent="0.3">
      <c r="B293" s="28"/>
      <c r="C293" s="28"/>
      <c r="D293" s="31"/>
      <c r="E293" s="84"/>
      <c r="F293" s="84"/>
    </row>
    <row r="294" spans="2:6" s="30" customFormat="1" x14ac:dyDescent="0.3">
      <c r="B294" s="28"/>
      <c r="C294" s="28"/>
      <c r="D294" s="31"/>
      <c r="E294" s="84"/>
      <c r="F294" s="84"/>
    </row>
    <row r="295" spans="2:6" s="30" customFormat="1" x14ac:dyDescent="0.3">
      <c r="B295" s="28"/>
      <c r="C295" s="28"/>
      <c r="D295" s="31"/>
      <c r="E295" s="84"/>
      <c r="F295" s="84"/>
    </row>
    <row r="296" spans="2:6" s="30" customFormat="1" x14ac:dyDescent="0.3">
      <c r="B296" s="28"/>
      <c r="C296" s="28"/>
      <c r="D296" s="31"/>
      <c r="E296" s="84"/>
      <c r="F296" s="84"/>
    </row>
    <row r="297" spans="2:6" s="30" customFormat="1" x14ac:dyDescent="0.3">
      <c r="B297" s="28"/>
      <c r="C297" s="28"/>
      <c r="D297" s="31"/>
      <c r="E297" s="84"/>
      <c r="F297" s="84"/>
    </row>
    <row r="298" spans="2:6" s="30" customFormat="1" x14ac:dyDescent="0.3">
      <c r="B298" s="28"/>
      <c r="C298" s="28"/>
      <c r="D298" s="31"/>
      <c r="E298" s="84"/>
      <c r="F298" s="84"/>
    </row>
    <row r="299" spans="2:6" s="30" customFormat="1" x14ac:dyDescent="0.3">
      <c r="B299" s="28"/>
      <c r="C299" s="28"/>
      <c r="D299" s="31"/>
      <c r="E299" s="84"/>
      <c r="F299" s="84"/>
    </row>
    <row r="300" spans="2:6" s="30" customFormat="1" x14ac:dyDescent="0.3">
      <c r="B300" s="28"/>
      <c r="C300" s="28"/>
      <c r="D300" s="31"/>
      <c r="E300" s="84"/>
      <c r="F300" s="84"/>
    </row>
    <row r="301" spans="2:6" s="30" customFormat="1" x14ac:dyDescent="0.3">
      <c r="B301" s="28"/>
      <c r="C301" s="28"/>
      <c r="D301" s="31"/>
      <c r="E301" s="84"/>
      <c r="F301" s="84"/>
    </row>
    <row r="302" spans="2:6" s="30" customFormat="1" x14ac:dyDescent="0.3">
      <c r="B302" s="28"/>
      <c r="C302" s="28"/>
      <c r="D302" s="31"/>
      <c r="E302" s="84"/>
      <c r="F302" s="84"/>
    </row>
    <row r="303" spans="2:6" s="30" customFormat="1" x14ac:dyDescent="0.3">
      <c r="B303" s="28"/>
      <c r="C303" s="28"/>
      <c r="D303" s="31"/>
      <c r="E303" s="84"/>
      <c r="F303" s="84"/>
    </row>
    <row r="304" spans="2:6" s="30" customFormat="1" x14ac:dyDescent="0.3">
      <c r="B304" s="28"/>
      <c r="C304" s="28"/>
      <c r="D304" s="31"/>
      <c r="E304" s="84"/>
      <c r="F304" s="84"/>
    </row>
    <row r="305" spans="2:6" s="30" customFormat="1" x14ac:dyDescent="0.3">
      <c r="B305" s="28"/>
      <c r="C305" s="28"/>
      <c r="D305" s="31"/>
      <c r="E305" s="84"/>
      <c r="F305" s="84"/>
    </row>
    <row r="306" spans="2:6" s="30" customFormat="1" x14ac:dyDescent="0.3">
      <c r="B306" s="28"/>
      <c r="C306" s="28"/>
      <c r="D306" s="31"/>
      <c r="E306" s="84"/>
      <c r="F306" s="84"/>
    </row>
    <row r="307" spans="2:6" s="30" customFormat="1" x14ac:dyDescent="0.3">
      <c r="B307" s="28"/>
      <c r="C307" s="28"/>
      <c r="D307" s="31"/>
      <c r="E307" s="84"/>
      <c r="F307" s="84"/>
    </row>
    <row r="308" spans="2:6" s="30" customFormat="1" x14ac:dyDescent="0.3">
      <c r="B308" s="28"/>
      <c r="C308" s="28"/>
      <c r="D308" s="31"/>
      <c r="E308" s="84"/>
      <c r="F308" s="84"/>
    </row>
    <row r="309" spans="2:6" s="30" customFormat="1" x14ac:dyDescent="0.3">
      <c r="B309" s="28"/>
      <c r="C309" s="28"/>
      <c r="D309" s="31"/>
      <c r="E309" s="84"/>
      <c r="F309" s="84"/>
    </row>
    <row r="310" spans="2:6" s="30" customFormat="1" x14ac:dyDescent="0.3">
      <c r="B310" s="28"/>
      <c r="C310" s="28"/>
      <c r="D310" s="31"/>
      <c r="E310" s="84"/>
      <c r="F310" s="84"/>
    </row>
    <row r="311" spans="2:6" s="30" customFormat="1" x14ac:dyDescent="0.3">
      <c r="B311" s="28"/>
      <c r="C311" s="28"/>
      <c r="D311" s="31"/>
      <c r="E311" s="84"/>
      <c r="F311" s="84"/>
    </row>
    <row r="312" spans="2:6" s="30" customFormat="1" x14ac:dyDescent="0.3">
      <c r="B312" s="28"/>
      <c r="C312" s="28"/>
      <c r="D312" s="31"/>
      <c r="E312" s="84"/>
      <c r="F312" s="84"/>
    </row>
    <row r="313" spans="2:6" s="30" customFormat="1" x14ac:dyDescent="0.3">
      <c r="B313" s="28"/>
      <c r="C313" s="28"/>
      <c r="D313" s="31"/>
      <c r="E313" s="84"/>
      <c r="F313" s="84"/>
    </row>
    <row r="314" spans="2:6" s="30" customFormat="1" x14ac:dyDescent="0.3">
      <c r="B314" s="28"/>
      <c r="C314" s="28"/>
      <c r="D314" s="31"/>
      <c r="E314" s="84"/>
      <c r="F314" s="84"/>
    </row>
    <row r="315" spans="2:6" s="30" customFormat="1" x14ac:dyDescent="0.3">
      <c r="B315" s="28"/>
      <c r="C315" s="28"/>
      <c r="D315" s="31"/>
      <c r="E315" s="84"/>
      <c r="F315" s="84"/>
    </row>
    <row r="316" spans="2:6" s="30" customFormat="1" x14ac:dyDescent="0.3">
      <c r="B316" s="28"/>
      <c r="C316" s="28"/>
      <c r="D316" s="31"/>
      <c r="E316" s="84"/>
      <c r="F316" s="84"/>
    </row>
    <row r="317" spans="2:6" s="30" customFormat="1" x14ac:dyDescent="0.3">
      <c r="B317" s="28"/>
      <c r="C317" s="28"/>
      <c r="D317" s="31"/>
      <c r="E317" s="84"/>
      <c r="F317" s="84"/>
    </row>
    <row r="318" spans="2:6" s="30" customFormat="1" x14ac:dyDescent="0.3">
      <c r="B318" s="28"/>
      <c r="C318" s="28"/>
      <c r="D318" s="31"/>
      <c r="E318" s="84"/>
      <c r="F318" s="84"/>
    </row>
    <row r="319" spans="2:6" s="30" customFormat="1" x14ac:dyDescent="0.3">
      <c r="B319" s="28"/>
      <c r="C319" s="28"/>
      <c r="D319" s="31"/>
      <c r="E319" s="84"/>
      <c r="F319" s="84"/>
    </row>
    <row r="320" spans="2:6" s="30" customFormat="1" x14ac:dyDescent="0.3">
      <c r="B320" s="28"/>
      <c r="C320" s="28"/>
      <c r="D320" s="31"/>
      <c r="E320" s="84"/>
      <c r="F320" s="84"/>
    </row>
    <row r="321" spans="2:6" s="30" customFormat="1" x14ac:dyDescent="0.3">
      <c r="B321" s="28"/>
      <c r="C321" s="28"/>
      <c r="D321" s="31"/>
      <c r="E321" s="84"/>
      <c r="F321" s="84"/>
    </row>
    <row r="322" spans="2:6" s="30" customFormat="1" x14ac:dyDescent="0.3">
      <c r="B322" s="28"/>
      <c r="C322" s="28"/>
      <c r="D322" s="31"/>
      <c r="E322" s="84"/>
      <c r="F322" s="84"/>
    </row>
    <row r="323" spans="2:6" s="30" customFormat="1" x14ac:dyDescent="0.3">
      <c r="B323" s="28"/>
      <c r="C323" s="28"/>
      <c r="D323" s="31"/>
      <c r="E323" s="84"/>
      <c r="F323" s="84"/>
    </row>
    <row r="324" spans="2:6" s="30" customFormat="1" x14ac:dyDescent="0.3">
      <c r="B324" s="28"/>
      <c r="C324" s="28"/>
      <c r="D324" s="31"/>
      <c r="E324" s="84"/>
      <c r="F324" s="84"/>
    </row>
    <row r="325" spans="2:6" s="30" customFormat="1" x14ac:dyDescent="0.3">
      <c r="B325" s="28"/>
      <c r="C325" s="28"/>
      <c r="D325" s="31"/>
      <c r="E325" s="84"/>
      <c r="F325" s="84"/>
    </row>
    <row r="326" spans="2:6" s="30" customFormat="1" x14ac:dyDescent="0.3">
      <c r="B326" s="28"/>
      <c r="C326" s="28"/>
      <c r="D326" s="31"/>
      <c r="E326" s="84"/>
      <c r="F326" s="84"/>
    </row>
    <row r="327" spans="2:6" s="30" customFormat="1" x14ac:dyDescent="0.3">
      <c r="B327" s="28"/>
      <c r="C327" s="28"/>
      <c r="D327" s="31"/>
      <c r="E327" s="84"/>
      <c r="F327" s="84"/>
    </row>
    <row r="328" spans="2:6" s="30" customFormat="1" x14ac:dyDescent="0.3">
      <c r="B328" s="28"/>
      <c r="C328" s="28"/>
      <c r="D328" s="31"/>
      <c r="E328" s="84"/>
      <c r="F328" s="84"/>
    </row>
    <row r="329" spans="2:6" s="30" customFormat="1" x14ac:dyDescent="0.3">
      <c r="B329" s="28"/>
      <c r="C329" s="28"/>
      <c r="D329" s="31"/>
      <c r="E329" s="84"/>
      <c r="F329" s="84"/>
    </row>
    <row r="330" spans="2:6" s="30" customFormat="1" x14ac:dyDescent="0.3">
      <c r="B330" s="28"/>
      <c r="C330" s="28"/>
      <c r="D330" s="31"/>
      <c r="E330" s="84"/>
      <c r="F330" s="84"/>
    </row>
    <row r="331" spans="2:6" s="30" customFormat="1" x14ac:dyDescent="0.3">
      <c r="B331" s="28"/>
      <c r="C331" s="28"/>
      <c r="D331" s="31"/>
      <c r="E331" s="84"/>
      <c r="F331" s="84"/>
    </row>
    <row r="332" spans="2:6" s="30" customFormat="1" x14ac:dyDescent="0.3">
      <c r="B332" s="28"/>
      <c r="C332" s="28"/>
      <c r="D332" s="31"/>
      <c r="E332" s="84"/>
      <c r="F332" s="84"/>
    </row>
    <row r="333" spans="2:6" s="30" customFormat="1" x14ac:dyDescent="0.3">
      <c r="B333" s="28"/>
      <c r="C333" s="28"/>
      <c r="D333" s="31"/>
      <c r="E333" s="84"/>
      <c r="F333" s="84"/>
    </row>
    <row r="334" spans="2:6" s="30" customFormat="1" x14ac:dyDescent="0.3">
      <c r="B334" s="28"/>
      <c r="C334" s="28"/>
      <c r="D334" s="31"/>
      <c r="E334" s="84"/>
      <c r="F334" s="84"/>
    </row>
    <row r="335" spans="2:6" s="30" customFormat="1" x14ac:dyDescent="0.3">
      <c r="B335" s="28"/>
      <c r="C335" s="28"/>
      <c r="D335" s="31"/>
      <c r="E335" s="84"/>
      <c r="F335" s="84"/>
    </row>
    <row r="336" spans="2:6" s="30" customFormat="1" x14ac:dyDescent="0.3">
      <c r="B336" s="28"/>
      <c r="C336" s="28"/>
      <c r="D336" s="31"/>
      <c r="E336" s="84"/>
      <c r="F336" s="84"/>
    </row>
    <row r="337" spans="2:6" s="30" customFormat="1" x14ac:dyDescent="0.3">
      <c r="B337" s="28"/>
      <c r="C337" s="28"/>
      <c r="D337" s="31"/>
      <c r="E337" s="84"/>
      <c r="F337" s="84"/>
    </row>
    <row r="338" spans="2:6" s="30" customFormat="1" x14ac:dyDescent="0.3">
      <c r="B338" s="28"/>
      <c r="C338" s="28"/>
      <c r="D338" s="31"/>
      <c r="E338" s="84"/>
      <c r="F338" s="84"/>
    </row>
    <row r="339" spans="2:6" s="30" customFormat="1" x14ac:dyDescent="0.3">
      <c r="B339" s="28"/>
      <c r="C339" s="28"/>
      <c r="D339" s="31"/>
      <c r="E339" s="84"/>
      <c r="F339" s="84"/>
    </row>
    <row r="340" spans="2:6" s="30" customFormat="1" x14ac:dyDescent="0.3">
      <c r="B340" s="28"/>
      <c r="C340" s="28"/>
      <c r="D340" s="31"/>
      <c r="E340" s="84"/>
      <c r="F340" s="84"/>
    </row>
    <row r="341" spans="2:6" s="30" customFormat="1" x14ac:dyDescent="0.3">
      <c r="B341" s="28"/>
      <c r="C341" s="28"/>
      <c r="D341" s="31"/>
      <c r="E341" s="84"/>
      <c r="F341" s="84"/>
    </row>
    <row r="342" spans="2:6" s="30" customFormat="1" x14ac:dyDescent="0.3">
      <c r="B342" s="28"/>
      <c r="C342" s="28"/>
      <c r="D342" s="31"/>
      <c r="E342" s="84"/>
      <c r="F342" s="84"/>
    </row>
    <row r="343" spans="2:6" s="30" customFormat="1" x14ac:dyDescent="0.3">
      <c r="B343" s="28"/>
      <c r="C343" s="28"/>
      <c r="D343" s="31"/>
      <c r="E343" s="84"/>
      <c r="F343" s="84"/>
    </row>
    <row r="344" spans="2:6" s="30" customFormat="1" x14ac:dyDescent="0.3">
      <c r="B344" s="28"/>
      <c r="C344" s="28"/>
      <c r="D344" s="31"/>
      <c r="E344" s="84"/>
      <c r="F344" s="84"/>
    </row>
    <row r="345" spans="2:6" s="30" customFormat="1" x14ac:dyDescent="0.3">
      <c r="B345" s="28"/>
      <c r="C345" s="28"/>
      <c r="D345" s="31"/>
      <c r="E345" s="84"/>
      <c r="F345" s="84"/>
    </row>
    <row r="346" spans="2:6" s="30" customFormat="1" x14ac:dyDescent="0.3">
      <c r="B346" s="28"/>
      <c r="C346" s="28"/>
      <c r="D346" s="31"/>
      <c r="E346" s="84"/>
      <c r="F346" s="84"/>
    </row>
    <row r="347" spans="2:6" s="30" customFormat="1" x14ac:dyDescent="0.3">
      <c r="B347" s="28"/>
      <c r="C347" s="28"/>
      <c r="D347" s="31"/>
      <c r="E347" s="84"/>
      <c r="F347" s="84"/>
    </row>
    <row r="348" spans="2:6" s="30" customFormat="1" x14ac:dyDescent="0.3">
      <c r="B348" s="28"/>
      <c r="C348" s="28"/>
      <c r="D348" s="31"/>
      <c r="E348" s="84"/>
      <c r="F348" s="84"/>
    </row>
    <row r="349" spans="2:6" s="30" customFormat="1" x14ac:dyDescent="0.3">
      <c r="B349" s="28"/>
      <c r="C349" s="28"/>
      <c r="D349" s="31"/>
      <c r="E349" s="84"/>
      <c r="F349" s="84"/>
    </row>
    <row r="350" spans="2:6" s="30" customFormat="1" x14ac:dyDescent="0.3">
      <c r="B350" s="28"/>
      <c r="C350" s="28"/>
      <c r="D350" s="31"/>
      <c r="E350" s="84"/>
      <c r="F350" s="84"/>
    </row>
    <row r="351" spans="2:6" s="30" customFormat="1" x14ac:dyDescent="0.3">
      <c r="B351" s="28"/>
      <c r="C351" s="28"/>
      <c r="D351" s="31"/>
      <c r="E351" s="84"/>
      <c r="F351" s="84"/>
    </row>
    <row r="352" spans="2:6" s="30" customFormat="1" x14ac:dyDescent="0.3">
      <c r="B352" s="28"/>
      <c r="C352" s="28"/>
      <c r="D352" s="31"/>
      <c r="E352" s="84"/>
      <c r="F352" s="84"/>
    </row>
    <row r="353" spans="2:6" s="30" customFormat="1" x14ac:dyDescent="0.3">
      <c r="B353" s="28"/>
      <c r="C353" s="28"/>
      <c r="D353" s="31"/>
      <c r="E353" s="84"/>
      <c r="F353" s="84"/>
    </row>
    <row r="354" spans="2:6" s="30" customFormat="1" x14ac:dyDescent="0.3">
      <c r="B354" s="28"/>
      <c r="C354" s="28"/>
      <c r="D354" s="31"/>
      <c r="E354" s="84"/>
      <c r="F354" s="84"/>
    </row>
    <row r="355" spans="2:6" s="30" customFormat="1" x14ac:dyDescent="0.3">
      <c r="B355" s="28"/>
      <c r="C355" s="28"/>
      <c r="D355" s="31"/>
      <c r="E355" s="84"/>
      <c r="F355" s="84"/>
    </row>
    <row r="356" spans="2:6" s="30" customFormat="1" x14ac:dyDescent="0.3">
      <c r="B356" s="28"/>
      <c r="C356" s="28"/>
      <c r="D356" s="31"/>
      <c r="E356" s="84"/>
      <c r="F356" s="84"/>
    </row>
    <row r="357" spans="2:6" s="30" customFormat="1" x14ac:dyDescent="0.3">
      <c r="B357" s="28"/>
      <c r="C357" s="28"/>
      <c r="D357" s="31"/>
      <c r="E357" s="84"/>
      <c r="F357" s="84"/>
    </row>
    <row r="358" spans="2:6" s="30" customFormat="1" x14ac:dyDescent="0.3">
      <c r="B358" s="28"/>
      <c r="C358" s="28"/>
      <c r="D358" s="31"/>
      <c r="E358" s="84"/>
      <c r="F358" s="84"/>
    </row>
    <row r="359" spans="2:6" s="30" customFormat="1" x14ac:dyDescent="0.3">
      <c r="B359" s="28"/>
      <c r="C359" s="28"/>
      <c r="D359" s="31"/>
      <c r="E359" s="84"/>
      <c r="F359" s="84"/>
    </row>
    <row r="360" spans="2:6" s="30" customFormat="1" x14ac:dyDescent="0.3">
      <c r="B360" s="28"/>
      <c r="C360" s="28"/>
      <c r="D360" s="31"/>
      <c r="E360" s="84"/>
      <c r="F360" s="84"/>
    </row>
    <row r="361" spans="2:6" s="30" customFormat="1" x14ac:dyDescent="0.3">
      <c r="B361" s="28"/>
      <c r="C361" s="28"/>
      <c r="D361" s="31"/>
      <c r="E361" s="84"/>
      <c r="F361" s="84"/>
    </row>
    <row r="362" spans="2:6" s="30" customFormat="1" x14ac:dyDescent="0.3">
      <c r="B362" s="28"/>
      <c r="C362" s="28"/>
      <c r="D362" s="31"/>
      <c r="E362" s="84"/>
      <c r="F362" s="84"/>
    </row>
    <row r="363" spans="2:6" s="30" customFormat="1" x14ac:dyDescent="0.3">
      <c r="B363" s="28"/>
      <c r="C363" s="28"/>
      <c r="D363" s="31"/>
      <c r="E363" s="84"/>
      <c r="F363" s="84"/>
    </row>
    <row r="364" spans="2:6" s="30" customFormat="1" x14ac:dyDescent="0.3">
      <c r="B364" s="28"/>
      <c r="C364" s="28"/>
      <c r="D364" s="31"/>
      <c r="E364" s="84"/>
      <c r="F364" s="84"/>
    </row>
    <row r="365" spans="2:6" s="30" customFormat="1" x14ac:dyDescent="0.3">
      <c r="B365" s="28"/>
      <c r="C365" s="28"/>
      <c r="D365" s="31"/>
      <c r="E365" s="84"/>
      <c r="F365" s="84"/>
    </row>
    <row r="366" spans="2:6" s="30" customFormat="1" x14ac:dyDescent="0.3">
      <c r="B366" s="28"/>
      <c r="C366" s="28"/>
      <c r="D366" s="31"/>
      <c r="E366" s="84"/>
      <c r="F366" s="84"/>
    </row>
    <row r="367" spans="2:6" s="30" customFormat="1" x14ac:dyDescent="0.3">
      <c r="B367" s="28"/>
      <c r="C367" s="28"/>
      <c r="D367" s="31"/>
      <c r="E367" s="84"/>
      <c r="F367" s="84"/>
    </row>
    <row r="368" spans="2:6" s="30" customFormat="1" x14ac:dyDescent="0.3">
      <c r="B368" s="28"/>
      <c r="C368" s="28"/>
      <c r="D368" s="31"/>
      <c r="E368" s="84"/>
      <c r="F368" s="84"/>
    </row>
    <row r="369" spans="2:6" s="30" customFormat="1" x14ac:dyDescent="0.3">
      <c r="B369" s="28"/>
      <c r="C369" s="28"/>
      <c r="D369" s="31"/>
      <c r="E369" s="84"/>
      <c r="F369" s="84"/>
    </row>
    <row r="370" spans="2:6" s="30" customFormat="1" x14ac:dyDescent="0.3">
      <c r="B370" s="28"/>
      <c r="C370" s="28"/>
      <c r="D370" s="31"/>
      <c r="E370" s="84"/>
      <c r="F370" s="84"/>
    </row>
    <row r="371" spans="2:6" s="30" customFormat="1" x14ac:dyDescent="0.3">
      <c r="B371" s="28"/>
      <c r="C371" s="28"/>
      <c r="D371" s="31"/>
      <c r="E371" s="84"/>
      <c r="F371" s="84"/>
    </row>
    <row r="372" spans="2:6" s="30" customFormat="1" x14ac:dyDescent="0.3">
      <c r="B372" s="28"/>
      <c r="C372" s="28"/>
      <c r="D372" s="31"/>
      <c r="E372" s="84"/>
      <c r="F372" s="84"/>
    </row>
    <row r="373" spans="2:6" s="30" customFormat="1" x14ac:dyDescent="0.3">
      <c r="B373" s="28"/>
      <c r="C373" s="28"/>
      <c r="D373" s="31"/>
      <c r="E373" s="84"/>
      <c r="F373" s="84"/>
    </row>
    <row r="374" spans="2:6" s="30" customFormat="1" x14ac:dyDescent="0.3">
      <c r="B374" s="28"/>
      <c r="C374" s="28"/>
      <c r="D374" s="31"/>
      <c r="E374" s="84"/>
      <c r="F374" s="84"/>
    </row>
    <row r="375" spans="2:6" s="30" customFormat="1" x14ac:dyDescent="0.3">
      <c r="B375" s="28"/>
      <c r="C375" s="28"/>
      <c r="D375" s="31"/>
      <c r="E375" s="84"/>
      <c r="F375" s="84"/>
    </row>
    <row r="376" spans="2:6" s="30" customFormat="1" x14ac:dyDescent="0.3">
      <c r="B376" s="28"/>
      <c r="C376" s="28"/>
      <c r="D376" s="31"/>
      <c r="E376" s="84"/>
      <c r="F376" s="84"/>
    </row>
    <row r="377" spans="2:6" s="30" customFormat="1" x14ac:dyDescent="0.3">
      <c r="B377" s="28"/>
      <c r="C377" s="28"/>
      <c r="D377" s="31"/>
      <c r="E377" s="84"/>
      <c r="F377" s="84"/>
    </row>
    <row r="378" spans="2:6" s="30" customFormat="1" x14ac:dyDescent="0.3">
      <c r="B378" s="28"/>
      <c r="C378" s="28"/>
      <c r="D378" s="31"/>
      <c r="E378" s="84"/>
      <c r="F378" s="84"/>
    </row>
    <row r="379" spans="2:6" s="30" customFormat="1" x14ac:dyDescent="0.3">
      <c r="B379" s="28"/>
      <c r="C379" s="28"/>
      <c r="D379" s="31"/>
      <c r="E379" s="84"/>
      <c r="F379" s="84"/>
    </row>
    <row r="380" spans="2:6" s="30" customFormat="1" x14ac:dyDescent="0.3">
      <c r="B380" s="28"/>
      <c r="C380" s="28"/>
      <c r="D380" s="31"/>
      <c r="E380" s="84"/>
      <c r="F380" s="84"/>
    </row>
    <row r="381" spans="2:6" s="30" customFormat="1" x14ac:dyDescent="0.3">
      <c r="B381" s="28"/>
      <c r="C381" s="28"/>
      <c r="D381" s="31"/>
      <c r="E381" s="84"/>
      <c r="F381" s="84"/>
    </row>
    <row r="382" spans="2:6" s="30" customFormat="1" x14ac:dyDescent="0.3">
      <c r="B382" s="28"/>
      <c r="C382" s="28"/>
      <c r="D382" s="31"/>
      <c r="E382" s="84"/>
      <c r="F382" s="84"/>
    </row>
    <row r="383" spans="2:6" s="30" customFormat="1" x14ac:dyDescent="0.3">
      <c r="B383" s="28"/>
      <c r="C383" s="28"/>
      <c r="D383" s="31"/>
      <c r="E383" s="84"/>
      <c r="F383" s="84"/>
    </row>
    <row r="384" spans="2:6" s="30" customFormat="1" x14ac:dyDescent="0.3">
      <c r="B384" s="28"/>
      <c r="C384" s="28"/>
      <c r="D384" s="31"/>
      <c r="E384" s="84"/>
      <c r="F384" s="84"/>
    </row>
    <row r="385" spans="2:6" s="30" customFormat="1" x14ac:dyDescent="0.3">
      <c r="B385" s="28"/>
      <c r="C385" s="28"/>
      <c r="D385" s="31"/>
      <c r="E385" s="84"/>
      <c r="F385" s="84"/>
    </row>
    <row r="386" spans="2:6" s="30" customFormat="1" x14ac:dyDescent="0.3">
      <c r="B386" s="28"/>
      <c r="C386" s="28"/>
      <c r="D386" s="31"/>
      <c r="E386" s="84"/>
      <c r="F386" s="84"/>
    </row>
    <row r="387" spans="2:6" s="30" customFormat="1" x14ac:dyDescent="0.3">
      <c r="B387" s="28"/>
      <c r="C387" s="28"/>
      <c r="D387" s="31"/>
      <c r="E387" s="84"/>
      <c r="F387" s="84"/>
    </row>
    <row r="388" spans="2:6" s="30" customFormat="1" x14ac:dyDescent="0.3">
      <c r="B388" s="28"/>
      <c r="C388" s="28"/>
      <c r="D388" s="31"/>
      <c r="E388" s="84"/>
      <c r="F388" s="84"/>
    </row>
    <row r="389" spans="2:6" s="30" customFormat="1" x14ac:dyDescent="0.3">
      <c r="B389" s="28"/>
      <c r="C389" s="28"/>
      <c r="D389" s="31"/>
      <c r="E389" s="84"/>
      <c r="F389" s="84"/>
    </row>
    <row r="390" spans="2:6" s="30" customFormat="1" x14ac:dyDescent="0.3">
      <c r="B390" s="28"/>
      <c r="C390" s="28"/>
      <c r="D390" s="31"/>
      <c r="E390" s="84"/>
      <c r="F390" s="84"/>
    </row>
    <row r="391" spans="2:6" s="30" customFormat="1" x14ac:dyDescent="0.3">
      <c r="B391" s="28"/>
      <c r="C391" s="28"/>
      <c r="D391" s="31"/>
      <c r="E391" s="84"/>
      <c r="F391" s="84"/>
    </row>
    <row r="392" spans="2:6" s="30" customFormat="1" x14ac:dyDescent="0.3">
      <c r="B392" s="28"/>
      <c r="C392" s="28"/>
      <c r="D392" s="31"/>
      <c r="E392" s="84"/>
      <c r="F392" s="84"/>
    </row>
    <row r="393" spans="2:6" s="30" customFormat="1" x14ac:dyDescent="0.3">
      <c r="B393" s="28"/>
      <c r="C393" s="28"/>
      <c r="D393" s="31"/>
      <c r="E393" s="84"/>
      <c r="F393" s="84"/>
    </row>
    <row r="394" spans="2:6" s="30" customFormat="1" x14ac:dyDescent="0.3">
      <c r="B394" s="28"/>
      <c r="C394" s="28"/>
      <c r="D394" s="31"/>
      <c r="E394" s="84"/>
      <c r="F394" s="84"/>
    </row>
    <row r="395" spans="2:6" s="30" customFormat="1" x14ac:dyDescent="0.3">
      <c r="B395" s="28"/>
      <c r="C395" s="28"/>
      <c r="D395" s="31"/>
      <c r="E395" s="84"/>
      <c r="F395" s="84"/>
    </row>
    <row r="396" spans="2:6" s="30" customFormat="1" x14ac:dyDescent="0.3">
      <c r="B396" s="28"/>
      <c r="C396" s="28"/>
      <c r="D396" s="31"/>
      <c r="E396" s="84"/>
      <c r="F396" s="84"/>
    </row>
    <row r="397" spans="2:6" s="30" customFormat="1" x14ac:dyDescent="0.3">
      <c r="B397" s="28"/>
      <c r="C397" s="28"/>
      <c r="D397" s="31"/>
      <c r="E397" s="84"/>
      <c r="F397" s="84"/>
    </row>
    <row r="398" spans="2:6" s="30" customFormat="1" x14ac:dyDescent="0.3">
      <c r="B398" s="28"/>
      <c r="C398" s="28"/>
      <c r="D398" s="31"/>
      <c r="E398" s="84"/>
      <c r="F398" s="84"/>
    </row>
    <row r="399" spans="2:6" s="30" customFormat="1" x14ac:dyDescent="0.3">
      <c r="B399" s="28"/>
      <c r="C399" s="28"/>
      <c r="D399" s="31"/>
      <c r="E399" s="84"/>
      <c r="F399" s="84"/>
    </row>
    <row r="400" spans="2:6" s="30" customFormat="1" x14ac:dyDescent="0.3">
      <c r="B400" s="28"/>
      <c r="C400" s="28"/>
      <c r="D400" s="31"/>
      <c r="E400" s="84"/>
      <c r="F400" s="84"/>
    </row>
    <row r="401" spans="2:6" s="30" customFormat="1" x14ac:dyDescent="0.3">
      <c r="B401" s="28"/>
      <c r="C401" s="28"/>
      <c r="D401" s="31"/>
      <c r="E401" s="84"/>
      <c r="F401" s="84"/>
    </row>
    <row r="402" spans="2:6" s="30" customFormat="1" x14ac:dyDescent="0.3">
      <c r="B402" s="28"/>
      <c r="C402" s="28"/>
      <c r="D402" s="31"/>
      <c r="E402" s="84"/>
      <c r="F402" s="84"/>
    </row>
    <row r="403" spans="2:6" s="30" customFormat="1" x14ac:dyDescent="0.3">
      <c r="B403" s="28"/>
      <c r="C403" s="28"/>
      <c r="D403" s="31"/>
      <c r="E403" s="84"/>
      <c r="F403" s="84"/>
    </row>
    <row r="404" spans="2:6" s="30" customFormat="1" x14ac:dyDescent="0.3">
      <c r="B404" s="28"/>
      <c r="C404" s="28"/>
      <c r="D404" s="31"/>
      <c r="E404" s="84"/>
      <c r="F404" s="84"/>
    </row>
    <row r="405" spans="2:6" s="30" customFormat="1" x14ac:dyDescent="0.3">
      <c r="B405" s="28"/>
      <c r="C405" s="28"/>
      <c r="D405" s="31"/>
      <c r="E405" s="84"/>
      <c r="F405" s="84"/>
    </row>
    <row r="406" spans="2:6" s="30" customFormat="1" x14ac:dyDescent="0.3">
      <c r="B406" s="28"/>
      <c r="C406" s="28"/>
      <c r="D406" s="31"/>
      <c r="E406" s="84"/>
      <c r="F406" s="84"/>
    </row>
    <row r="407" spans="2:6" s="30" customFormat="1" x14ac:dyDescent="0.3">
      <c r="B407" s="28"/>
      <c r="C407" s="28"/>
      <c r="D407" s="31"/>
      <c r="E407" s="84"/>
      <c r="F407" s="84"/>
    </row>
    <row r="408" spans="2:6" s="30" customFormat="1" x14ac:dyDescent="0.3">
      <c r="B408" s="28"/>
      <c r="C408" s="28"/>
      <c r="D408" s="31"/>
      <c r="E408" s="84"/>
      <c r="F408" s="84"/>
    </row>
    <row r="409" spans="2:6" s="30" customFormat="1" x14ac:dyDescent="0.3">
      <c r="B409" s="28"/>
      <c r="C409" s="28"/>
      <c r="D409" s="31"/>
      <c r="E409" s="84"/>
      <c r="F409" s="84"/>
    </row>
    <row r="410" spans="2:6" s="30" customFormat="1" x14ac:dyDescent="0.3">
      <c r="B410" s="28"/>
      <c r="C410" s="28"/>
      <c r="D410" s="31"/>
      <c r="E410" s="84"/>
      <c r="F410" s="84"/>
    </row>
    <row r="411" spans="2:6" s="30" customFormat="1" x14ac:dyDescent="0.3">
      <c r="B411" s="28"/>
      <c r="C411" s="28"/>
      <c r="D411" s="31"/>
      <c r="E411" s="84"/>
      <c r="F411" s="84"/>
    </row>
    <row r="412" spans="2:6" s="30" customFormat="1" x14ac:dyDescent="0.3">
      <c r="B412" s="28"/>
      <c r="C412" s="28"/>
      <c r="D412" s="31"/>
      <c r="E412" s="84"/>
      <c r="F412" s="84"/>
    </row>
    <row r="413" spans="2:6" s="30" customFormat="1" x14ac:dyDescent="0.3">
      <c r="B413" s="28"/>
      <c r="C413" s="28"/>
      <c r="D413" s="31"/>
      <c r="E413" s="84"/>
      <c r="F413" s="84"/>
    </row>
    <row r="414" spans="2:6" s="30" customFormat="1" x14ac:dyDescent="0.3">
      <c r="B414" s="28"/>
      <c r="C414" s="28"/>
      <c r="D414" s="31"/>
      <c r="E414" s="84"/>
      <c r="F414" s="84"/>
    </row>
    <row r="415" spans="2:6" s="30" customFormat="1" x14ac:dyDescent="0.3">
      <c r="B415" s="28"/>
      <c r="C415" s="28"/>
      <c r="D415" s="31"/>
      <c r="E415" s="84"/>
      <c r="F415" s="84"/>
    </row>
    <row r="416" spans="2:6" s="30" customFormat="1" x14ac:dyDescent="0.3">
      <c r="B416" s="28"/>
      <c r="C416" s="28"/>
      <c r="D416" s="31"/>
      <c r="E416" s="84"/>
      <c r="F416" s="84"/>
    </row>
    <row r="417" spans="2:6" s="30" customFormat="1" x14ac:dyDescent="0.3">
      <c r="B417" s="28"/>
      <c r="C417" s="28"/>
      <c r="D417" s="31"/>
      <c r="E417" s="84"/>
      <c r="F417" s="84"/>
    </row>
    <row r="418" spans="2:6" s="30" customFormat="1" x14ac:dyDescent="0.3">
      <c r="B418" s="28"/>
      <c r="C418" s="28"/>
      <c r="D418" s="31"/>
      <c r="E418" s="84"/>
      <c r="F418" s="84"/>
    </row>
    <row r="419" spans="2:6" s="30" customFormat="1" x14ac:dyDescent="0.3">
      <c r="B419" s="28"/>
      <c r="C419" s="28"/>
      <c r="D419" s="31"/>
      <c r="E419" s="84"/>
      <c r="F419" s="84"/>
    </row>
    <row r="420" spans="2:6" s="30" customFormat="1" x14ac:dyDescent="0.3">
      <c r="B420" s="28"/>
      <c r="C420" s="28"/>
      <c r="D420" s="31"/>
      <c r="E420" s="84"/>
      <c r="F420" s="84"/>
    </row>
    <row r="421" spans="2:6" s="30" customFormat="1" x14ac:dyDescent="0.3">
      <c r="B421" s="28"/>
      <c r="C421" s="28"/>
      <c r="D421" s="31"/>
      <c r="E421" s="84"/>
      <c r="F421" s="84"/>
    </row>
    <row r="422" spans="2:6" s="30" customFormat="1" x14ac:dyDescent="0.3">
      <c r="B422" s="28"/>
      <c r="C422" s="28"/>
      <c r="D422" s="31"/>
      <c r="E422" s="84"/>
      <c r="F422" s="84"/>
    </row>
    <row r="423" spans="2:6" s="30" customFormat="1" x14ac:dyDescent="0.3">
      <c r="B423" s="28"/>
      <c r="C423" s="28"/>
      <c r="D423" s="31"/>
      <c r="E423" s="84"/>
      <c r="F423" s="84"/>
    </row>
    <row r="424" spans="2:6" s="30" customFormat="1" x14ac:dyDescent="0.3">
      <c r="B424" s="28"/>
      <c r="C424" s="28"/>
      <c r="D424" s="31"/>
      <c r="E424" s="84"/>
      <c r="F424" s="84"/>
    </row>
    <row r="425" spans="2:6" s="30" customFormat="1" x14ac:dyDescent="0.3">
      <c r="B425" s="28"/>
      <c r="C425" s="28"/>
      <c r="D425" s="31"/>
      <c r="E425" s="84"/>
      <c r="F425" s="84"/>
    </row>
    <row r="426" spans="2:6" s="30" customFormat="1" x14ac:dyDescent="0.3">
      <c r="B426" s="28"/>
      <c r="C426" s="28"/>
      <c r="D426" s="31"/>
      <c r="E426" s="84"/>
      <c r="F426" s="84"/>
    </row>
    <row r="427" spans="2:6" s="30" customFormat="1" x14ac:dyDescent="0.3">
      <c r="B427" s="28"/>
      <c r="C427" s="28"/>
      <c r="D427" s="31"/>
      <c r="E427" s="84"/>
      <c r="F427" s="84"/>
    </row>
    <row r="428" spans="2:6" s="30" customFormat="1" x14ac:dyDescent="0.3">
      <c r="B428" s="28"/>
      <c r="C428" s="28"/>
      <c r="D428" s="31"/>
      <c r="E428" s="84"/>
      <c r="F428" s="84"/>
    </row>
    <row r="429" spans="2:6" s="30" customFormat="1" x14ac:dyDescent="0.3">
      <c r="B429" s="28"/>
      <c r="C429" s="28"/>
      <c r="D429" s="31"/>
      <c r="E429" s="84"/>
      <c r="F429" s="84"/>
    </row>
    <row r="430" spans="2:6" s="30" customFormat="1" x14ac:dyDescent="0.3">
      <c r="B430" s="28"/>
      <c r="C430" s="28"/>
      <c r="D430" s="31"/>
      <c r="E430" s="84"/>
      <c r="F430" s="84"/>
    </row>
    <row r="431" spans="2:6" s="30" customFormat="1" x14ac:dyDescent="0.3">
      <c r="B431" s="28"/>
      <c r="C431" s="28"/>
      <c r="D431" s="31"/>
      <c r="E431" s="84"/>
      <c r="F431" s="84"/>
    </row>
    <row r="432" spans="2:6" s="30" customFormat="1" x14ac:dyDescent="0.3">
      <c r="B432" s="28"/>
      <c r="C432" s="28"/>
      <c r="D432" s="31"/>
      <c r="E432" s="84"/>
      <c r="F432" s="84"/>
    </row>
    <row r="433" spans="2:6" s="30" customFormat="1" x14ac:dyDescent="0.3">
      <c r="B433" s="28"/>
      <c r="C433" s="28"/>
      <c r="D433" s="31"/>
      <c r="E433" s="84"/>
      <c r="F433" s="84"/>
    </row>
    <row r="434" spans="2:6" s="30" customFormat="1" x14ac:dyDescent="0.3">
      <c r="B434" s="28"/>
      <c r="C434" s="28"/>
      <c r="D434" s="31"/>
      <c r="E434" s="84"/>
      <c r="F434" s="84"/>
    </row>
    <row r="435" spans="2:6" s="30" customFormat="1" x14ac:dyDescent="0.3">
      <c r="B435" s="28"/>
      <c r="C435" s="28"/>
      <c r="D435" s="31"/>
      <c r="E435" s="84"/>
      <c r="F435" s="84"/>
    </row>
    <row r="436" spans="2:6" s="30" customFormat="1" x14ac:dyDescent="0.3">
      <c r="B436" s="28"/>
      <c r="C436" s="28"/>
      <c r="D436" s="31"/>
      <c r="E436" s="84"/>
      <c r="F436" s="84"/>
    </row>
    <row r="437" spans="2:6" s="30" customFormat="1" x14ac:dyDescent="0.3">
      <c r="B437" s="28"/>
      <c r="C437" s="28"/>
      <c r="D437" s="31"/>
      <c r="E437" s="84"/>
      <c r="F437" s="84"/>
    </row>
    <row r="438" spans="2:6" s="30" customFormat="1" x14ac:dyDescent="0.3">
      <c r="B438" s="28"/>
      <c r="C438" s="28"/>
      <c r="D438" s="31"/>
      <c r="E438" s="84"/>
      <c r="F438" s="84"/>
    </row>
    <row r="439" spans="2:6" s="30" customFormat="1" x14ac:dyDescent="0.3">
      <c r="B439" s="28"/>
      <c r="C439" s="28"/>
      <c r="D439" s="31"/>
      <c r="E439" s="84"/>
      <c r="F439" s="84"/>
    </row>
    <row r="440" spans="2:6" s="30" customFormat="1" x14ac:dyDescent="0.3">
      <c r="B440" s="28"/>
      <c r="C440" s="28"/>
      <c r="D440" s="31"/>
      <c r="E440" s="84"/>
      <c r="F440" s="84"/>
    </row>
    <row r="441" spans="2:6" s="30" customFormat="1" x14ac:dyDescent="0.3">
      <c r="B441" s="28"/>
      <c r="C441" s="28"/>
      <c r="D441" s="31"/>
      <c r="E441" s="84"/>
      <c r="F441" s="84"/>
    </row>
    <row r="442" spans="2:6" s="30" customFormat="1" x14ac:dyDescent="0.3">
      <c r="B442" s="28"/>
      <c r="C442" s="28"/>
      <c r="D442" s="31"/>
      <c r="E442" s="84"/>
      <c r="F442" s="84"/>
    </row>
    <row r="443" spans="2:6" s="30" customFormat="1" x14ac:dyDescent="0.3">
      <c r="B443" s="28"/>
      <c r="C443" s="28"/>
      <c r="D443" s="31"/>
      <c r="E443" s="84"/>
      <c r="F443" s="84"/>
    </row>
    <row r="444" spans="2:6" s="30" customFormat="1" x14ac:dyDescent="0.3">
      <c r="B444" s="28"/>
      <c r="C444" s="28"/>
      <c r="D444" s="31"/>
      <c r="E444" s="84"/>
      <c r="F444" s="84"/>
    </row>
    <row r="445" spans="2:6" s="30" customFormat="1" x14ac:dyDescent="0.3">
      <c r="B445" s="28"/>
      <c r="C445" s="28"/>
      <c r="D445" s="31"/>
      <c r="E445" s="84"/>
      <c r="F445" s="84"/>
    </row>
    <row r="446" spans="2:6" s="30" customFormat="1" x14ac:dyDescent="0.3">
      <c r="B446" s="28"/>
      <c r="C446" s="28"/>
      <c r="D446" s="31"/>
      <c r="E446" s="84"/>
      <c r="F446" s="84"/>
    </row>
    <row r="447" spans="2:6" s="30" customFormat="1" x14ac:dyDescent="0.3">
      <c r="B447" s="28"/>
      <c r="C447" s="28"/>
      <c r="D447" s="31"/>
      <c r="E447" s="84"/>
      <c r="F447" s="84"/>
    </row>
    <row r="448" spans="2:6" s="30" customFormat="1" x14ac:dyDescent="0.3">
      <c r="B448" s="28"/>
      <c r="C448" s="28"/>
      <c r="D448" s="31"/>
      <c r="E448" s="84"/>
      <c r="F448" s="84"/>
    </row>
    <row r="449" spans="2:6" s="30" customFormat="1" x14ac:dyDescent="0.3">
      <c r="B449" s="28"/>
      <c r="C449" s="28"/>
      <c r="D449" s="31"/>
      <c r="E449" s="84"/>
      <c r="F449" s="84"/>
    </row>
    <row r="450" spans="2:6" s="30" customFormat="1" x14ac:dyDescent="0.3">
      <c r="B450" s="28"/>
      <c r="C450" s="28"/>
      <c r="D450" s="31"/>
      <c r="E450" s="84"/>
      <c r="F450" s="84"/>
    </row>
    <row r="451" spans="2:6" s="30" customFormat="1" x14ac:dyDescent="0.3">
      <c r="B451" s="28"/>
      <c r="C451" s="28"/>
      <c r="D451" s="31"/>
      <c r="E451" s="84"/>
      <c r="F451" s="84"/>
    </row>
    <row r="452" spans="2:6" s="30" customFormat="1" x14ac:dyDescent="0.3">
      <c r="B452" s="28"/>
      <c r="C452" s="28"/>
      <c r="D452" s="31"/>
      <c r="E452" s="84"/>
      <c r="F452" s="84"/>
    </row>
    <row r="453" spans="2:6" s="30" customFormat="1" x14ac:dyDescent="0.3">
      <c r="B453" s="28"/>
      <c r="C453" s="28"/>
      <c r="D453" s="31"/>
      <c r="E453" s="84"/>
      <c r="F453" s="84"/>
    </row>
    <row r="454" spans="2:6" s="30" customFormat="1" x14ac:dyDescent="0.3">
      <c r="B454" s="28"/>
      <c r="C454" s="28"/>
      <c r="D454" s="31"/>
      <c r="E454" s="84"/>
      <c r="F454" s="84"/>
    </row>
    <row r="455" spans="2:6" s="30" customFormat="1" x14ac:dyDescent="0.3">
      <c r="B455" s="28"/>
      <c r="C455" s="28"/>
      <c r="D455" s="31"/>
      <c r="E455" s="84"/>
      <c r="F455" s="84"/>
    </row>
    <row r="456" spans="2:6" s="30" customFormat="1" x14ac:dyDescent="0.3">
      <c r="B456" s="28"/>
      <c r="C456" s="28"/>
      <c r="D456" s="31"/>
      <c r="E456" s="84"/>
      <c r="F456" s="84"/>
    </row>
    <row r="457" spans="2:6" s="30" customFormat="1" x14ac:dyDescent="0.3">
      <c r="B457" s="28"/>
      <c r="C457" s="28"/>
      <c r="D457" s="31"/>
      <c r="E457" s="84"/>
      <c r="F457" s="84"/>
    </row>
    <row r="458" spans="2:6" s="30" customFormat="1" x14ac:dyDescent="0.3">
      <c r="B458" s="28"/>
      <c r="C458" s="28"/>
      <c r="D458" s="31"/>
      <c r="E458" s="84"/>
      <c r="F458" s="84"/>
    </row>
    <row r="459" spans="2:6" s="30" customFormat="1" x14ac:dyDescent="0.3">
      <c r="B459" s="28"/>
      <c r="C459" s="28"/>
      <c r="D459" s="31"/>
      <c r="E459" s="84"/>
      <c r="F459" s="84"/>
    </row>
    <row r="460" spans="2:6" s="30" customFormat="1" x14ac:dyDescent="0.3">
      <c r="B460" s="28"/>
      <c r="C460" s="28"/>
      <c r="D460" s="31"/>
      <c r="E460" s="84"/>
      <c r="F460" s="84"/>
    </row>
    <row r="461" spans="2:6" s="30" customFormat="1" x14ac:dyDescent="0.3">
      <c r="B461" s="28"/>
      <c r="C461" s="28"/>
      <c r="D461" s="31"/>
      <c r="E461" s="84"/>
      <c r="F461" s="84"/>
    </row>
    <row r="462" spans="2:6" s="30" customFormat="1" x14ac:dyDescent="0.3">
      <c r="B462" s="28"/>
      <c r="C462" s="28"/>
      <c r="D462" s="31"/>
      <c r="E462" s="84"/>
      <c r="F462" s="84"/>
    </row>
    <row r="463" spans="2:6" s="30" customFormat="1" x14ac:dyDescent="0.3">
      <c r="B463" s="28"/>
      <c r="C463" s="28"/>
      <c r="D463" s="31"/>
      <c r="E463" s="84"/>
      <c r="F463" s="84"/>
    </row>
    <row r="464" spans="2:6" s="30" customFormat="1" x14ac:dyDescent="0.3">
      <c r="B464" s="28"/>
      <c r="C464" s="28"/>
      <c r="D464" s="31"/>
      <c r="E464" s="84"/>
      <c r="F464" s="84"/>
    </row>
    <row r="465" spans="2:6" s="30" customFormat="1" x14ac:dyDescent="0.3">
      <c r="B465" s="28"/>
      <c r="C465" s="28"/>
      <c r="D465" s="31"/>
      <c r="E465" s="84"/>
      <c r="F465" s="84"/>
    </row>
    <row r="466" spans="2:6" s="30" customFormat="1" x14ac:dyDescent="0.3">
      <c r="B466" s="28"/>
      <c r="C466" s="28"/>
      <c r="D466" s="31"/>
      <c r="E466" s="84"/>
      <c r="F466" s="84"/>
    </row>
    <row r="467" spans="2:6" s="30" customFormat="1" x14ac:dyDescent="0.3">
      <c r="B467" s="28"/>
      <c r="C467" s="28"/>
      <c r="D467" s="31"/>
      <c r="E467" s="84"/>
      <c r="F467" s="84"/>
    </row>
    <row r="468" spans="2:6" s="30" customFormat="1" x14ac:dyDescent="0.3">
      <c r="B468" s="28"/>
      <c r="C468" s="28"/>
      <c r="D468" s="31"/>
      <c r="E468" s="84"/>
      <c r="F468" s="84"/>
    </row>
    <row r="469" spans="2:6" s="30" customFormat="1" x14ac:dyDescent="0.3">
      <c r="B469" s="28"/>
      <c r="C469" s="28"/>
      <c r="D469" s="31"/>
      <c r="E469" s="84"/>
      <c r="F469" s="84"/>
    </row>
    <row r="470" spans="2:6" s="30" customFormat="1" x14ac:dyDescent="0.3">
      <c r="B470" s="28"/>
      <c r="C470" s="28"/>
      <c r="D470" s="31"/>
      <c r="E470" s="84"/>
      <c r="F470" s="84"/>
    </row>
    <row r="471" spans="2:6" s="30" customFormat="1" x14ac:dyDescent="0.3">
      <c r="B471" s="28"/>
      <c r="C471" s="28"/>
      <c r="D471" s="31"/>
      <c r="E471" s="84"/>
      <c r="F471" s="84"/>
    </row>
    <row r="472" spans="2:6" s="30" customFormat="1" x14ac:dyDescent="0.3">
      <c r="B472" s="28"/>
      <c r="C472" s="28"/>
      <c r="D472" s="31"/>
      <c r="E472" s="84"/>
      <c r="F472" s="84"/>
    </row>
    <row r="473" spans="2:6" s="30" customFormat="1" x14ac:dyDescent="0.3">
      <c r="B473" s="28"/>
      <c r="C473" s="28"/>
      <c r="D473" s="31"/>
      <c r="E473" s="84"/>
      <c r="F473" s="84"/>
    </row>
    <row r="474" spans="2:6" s="30" customFormat="1" x14ac:dyDescent="0.3">
      <c r="B474" s="28"/>
      <c r="C474" s="28"/>
      <c r="D474" s="31"/>
      <c r="E474" s="84"/>
      <c r="F474" s="84"/>
    </row>
    <row r="475" spans="2:6" s="30" customFormat="1" x14ac:dyDescent="0.3">
      <c r="B475" s="28"/>
      <c r="C475" s="28"/>
      <c r="D475" s="31"/>
      <c r="E475" s="84"/>
      <c r="F475" s="84"/>
    </row>
    <row r="476" spans="2:6" s="30" customFormat="1" x14ac:dyDescent="0.3">
      <c r="B476" s="28"/>
      <c r="C476" s="28"/>
      <c r="D476" s="31"/>
      <c r="E476" s="84"/>
      <c r="F476" s="84"/>
    </row>
    <row r="477" spans="2:6" s="30" customFormat="1" x14ac:dyDescent="0.3">
      <c r="B477" s="28"/>
      <c r="C477" s="28"/>
      <c r="D477" s="31"/>
      <c r="E477" s="84"/>
      <c r="F477" s="84"/>
    </row>
    <row r="478" spans="2:6" s="30" customFormat="1" x14ac:dyDescent="0.3">
      <c r="B478" s="28"/>
      <c r="C478" s="28"/>
      <c r="D478" s="31"/>
      <c r="E478" s="84"/>
      <c r="F478" s="84"/>
    </row>
    <row r="479" spans="2:6" s="30" customFormat="1" x14ac:dyDescent="0.3">
      <c r="B479" s="28"/>
      <c r="C479" s="28"/>
      <c r="D479" s="31"/>
      <c r="E479" s="84"/>
      <c r="F479" s="84"/>
    </row>
    <row r="480" spans="2:6" s="30" customFormat="1" x14ac:dyDescent="0.3">
      <c r="B480" s="28"/>
      <c r="C480" s="28"/>
      <c r="D480" s="31"/>
      <c r="E480" s="84"/>
      <c r="F480" s="84"/>
    </row>
    <row r="481" spans="2:6" s="30" customFormat="1" x14ac:dyDescent="0.3">
      <c r="B481" s="28"/>
      <c r="C481" s="28"/>
      <c r="D481" s="31"/>
      <c r="E481" s="84"/>
      <c r="F481" s="84"/>
    </row>
    <row r="482" spans="2:6" s="30" customFormat="1" x14ac:dyDescent="0.3">
      <c r="B482" s="28"/>
      <c r="C482" s="28"/>
      <c r="D482" s="31"/>
      <c r="E482" s="84"/>
      <c r="F482" s="84"/>
    </row>
    <row r="483" spans="2:6" s="30" customFormat="1" x14ac:dyDescent="0.3">
      <c r="B483" s="28"/>
      <c r="C483" s="28"/>
      <c r="D483" s="31"/>
      <c r="E483" s="84"/>
      <c r="F483" s="84"/>
    </row>
    <row r="484" spans="2:6" s="30" customFormat="1" x14ac:dyDescent="0.3">
      <c r="B484" s="28"/>
      <c r="C484" s="28"/>
      <c r="D484" s="31"/>
      <c r="E484" s="84"/>
      <c r="F484" s="84"/>
    </row>
    <row r="485" spans="2:6" s="30" customFormat="1" x14ac:dyDescent="0.3">
      <c r="B485" s="28"/>
      <c r="C485" s="28"/>
      <c r="D485" s="31"/>
      <c r="E485" s="84"/>
      <c r="F485" s="84"/>
    </row>
    <row r="486" spans="2:6" s="30" customFormat="1" x14ac:dyDescent="0.3">
      <c r="B486" s="28"/>
      <c r="C486" s="28"/>
      <c r="D486" s="31"/>
      <c r="E486" s="84"/>
      <c r="F486" s="84"/>
    </row>
    <row r="487" spans="2:6" s="30" customFormat="1" x14ac:dyDescent="0.3">
      <c r="B487" s="28"/>
      <c r="C487" s="28"/>
      <c r="D487" s="31"/>
      <c r="E487" s="84"/>
      <c r="F487" s="84"/>
    </row>
    <row r="488" spans="2:6" s="30" customFormat="1" x14ac:dyDescent="0.3">
      <c r="B488" s="28"/>
      <c r="C488" s="28"/>
      <c r="D488" s="31"/>
      <c r="E488" s="84"/>
      <c r="F488" s="84"/>
    </row>
    <row r="489" spans="2:6" s="30" customFormat="1" x14ac:dyDescent="0.3">
      <c r="B489" s="28"/>
      <c r="C489" s="28"/>
      <c r="D489" s="31"/>
      <c r="E489" s="84"/>
      <c r="F489" s="84"/>
    </row>
    <row r="490" spans="2:6" s="30" customFormat="1" x14ac:dyDescent="0.3">
      <c r="B490" s="28"/>
      <c r="C490" s="28"/>
      <c r="D490" s="31"/>
      <c r="E490" s="84"/>
      <c r="F490" s="84"/>
    </row>
    <row r="491" spans="2:6" s="30" customFormat="1" x14ac:dyDescent="0.3">
      <c r="B491" s="28"/>
      <c r="C491" s="28"/>
      <c r="D491" s="31"/>
      <c r="E491" s="84"/>
      <c r="F491" s="84"/>
    </row>
    <row r="492" spans="2:6" s="30" customFormat="1" x14ac:dyDescent="0.3">
      <c r="B492" s="28"/>
      <c r="C492" s="28"/>
      <c r="D492" s="31"/>
      <c r="E492" s="84"/>
      <c r="F492" s="84"/>
    </row>
    <row r="493" spans="2:6" s="30" customFormat="1" x14ac:dyDescent="0.3">
      <c r="B493" s="28"/>
      <c r="C493" s="28"/>
      <c r="D493" s="31"/>
      <c r="E493" s="84"/>
      <c r="F493" s="84"/>
    </row>
    <row r="494" spans="2:6" s="30" customFormat="1" x14ac:dyDescent="0.3">
      <c r="B494" s="28"/>
      <c r="C494" s="28"/>
      <c r="D494" s="31"/>
      <c r="E494" s="84"/>
      <c r="F494" s="84"/>
    </row>
    <row r="495" spans="2:6" s="30" customFormat="1" x14ac:dyDescent="0.3">
      <c r="B495" s="28"/>
      <c r="C495" s="28"/>
      <c r="D495" s="31"/>
      <c r="E495" s="84"/>
      <c r="F495" s="84"/>
    </row>
    <row r="496" spans="2:6" s="30" customFormat="1" x14ac:dyDescent="0.3">
      <c r="B496" s="28"/>
      <c r="C496" s="28"/>
      <c r="D496" s="31"/>
      <c r="E496" s="84"/>
      <c r="F496" s="84"/>
    </row>
    <row r="497" spans="2:6" s="30" customFormat="1" x14ac:dyDescent="0.3">
      <c r="B497" s="28"/>
      <c r="C497" s="28"/>
      <c r="D497" s="31"/>
      <c r="E497" s="84"/>
      <c r="F497" s="84"/>
    </row>
    <row r="498" spans="2:6" s="30" customFormat="1" x14ac:dyDescent="0.3">
      <c r="B498" s="28"/>
      <c r="C498" s="28"/>
      <c r="D498" s="31"/>
      <c r="E498" s="84"/>
      <c r="F498" s="84"/>
    </row>
    <row r="499" spans="2:6" s="30" customFormat="1" x14ac:dyDescent="0.3">
      <c r="B499" s="28"/>
      <c r="C499" s="28"/>
      <c r="D499" s="31"/>
      <c r="E499" s="84"/>
      <c r="F499" s="84"/>
    </row>
    <row r="500" spans="2:6" s="30" customFormat="1" x14ac:dyDescent="0.3">
      <c r="B500" s="28"/>
      <c r="C500" s="28"/>
      <c r="D500" s="31"/>
      <c r="E500" s="84"/>
      <c r="F500" s="84"/>
    </row>
    <row r="501" spans="2:6" s="30" customFormat="1" x14ac:dyDescent="0.3">
      <c r="B501" s="28"/>
      <c r="C501" s="28"/>
      <c r="D501" s="31"/>
      <c r="E501" s="84"/>
      <c r="F501" s="84"/>
    </row>
    <row r="502" spans="2:6" s="30" customFormat="1" x14ac:dyDescent="0.3">
      <c r="B502" s="28"/>
      <c r="C502" s="28"/>
      <c r="D502" s="31"/>
      <c r="E502" s="84"/>
      <c r="F502" s="84"/>
    </row>
    <row r="503" spans="2:6" s="30" customFormat="1" x14ac:dyDescent="0.3">
      <c r="B503" s="28"/>
      <c r="C503" s="28"/>
      <c r="D503" s="31"/>
      <c r="E503" s="84"/>
      <c r="F503" s="84"/>
    </row>
    <row r="504" spans="2:6" s="30" customFormat="1" x14ac:dyDescent="0.3">
      <c r="B504" s="28"/>
      <c r="C504" s="28"/>
      <c r="D504" s="31"/>
      <c r="E504" s="84"/>
      <c r="F504" s="84"/>
    </row>
    <row r="505" spans="2:6" s="30" customFormat="1" x14ac:dyDescent="0.3">
      <c r="B505" s="28"/>
      <c r="C505" s="28"/>
      <c r="D505" s="31"/>
      <c r="E505" s="84"/>
      <c r="F505" s="84"/>
    </row>
    <row r="506" spans="2:6" s="30" customFormat="1" x14ac:dyDescent="0.3">
      <c r="B506" s="28"/>
      <c r="C506" s="28"/>
      <c r="D506" s="31"/>
      <c r="E506" s="84"/>
      <c r="F506" s="84"/>
    </row>
    <row r="507" spans="2:6" s="30" customFormat="1" x14ac:dyDescent="0.3">
      <c r="B507" s="28"/>
      <c r="C507" s="28"/>
      <c r="D507" s="31"/>
      <c r="E507" s="84"/>
      <c r="F507" s="84"/>
    </row>
    <row r="508" spans="2:6" s="30" customFormat="1" x14ac:dyDescent="0.3">
      <c r="B508" s="28"/>
      <c r="C508" s="28"/>
      <c r="D508" s="31"/>
      <c r="E508" s="84"/>
      <c r="F508" s="84"/>
    </row>
    <row r="509" spans="2:6" s="30" customFormat="1" x14ac:dyDescent="0.3">
      <c r="B509" s="28"/>
      <c r="C509" s="28"/>
      <c r="D509" s="31"/>
      <c r="E509" s="84"/>
      <c r="F509" s="84"/>
    </row>
    <row r="510" spans="2:6" s="30" customFormat="1" x14ac:dyDescent="0.3">
      <c r="B510" s="28"/>
      <c r="C510" s="28"/>
      <c r="D510" s="31"/>
      <c r="E510" s="84"/>
      <c r="F510" s="84"/>
    </row>
    <row r="511" spans="2:6" s="30" customFormat="1" x14ac:dyDescent="0.3">
      <c r="B511" s="28"/>
      <c r="C511" s="28"/>
      <c r="D511" s="31"/>
      <c r="E511" s="84"/>
      <c r="F511" s="84"/>
    </row>
    <row r="512" spans="2:6" s="30" customFormat="1" x14ac:dyDescent="0.3">
      <c r="B512" s="28"/>
      <c r="C512" s="28"/>
      <c r="D512" s="31"/>
      <c r="E512" s="84"/>
      <c r="F512" s="84"/>
    </row>
    <row r="513" spans="2:6" s="30" customFormat="1" x14ac:dyDescent="0.3">
      <c r="B513" s="28"/>
      <c r="C513" s="28"/>
      <c r="D513" s="31"/>
      <c r="E513" s="84"/>
      <c r="F513" s="84"/>
    </row>
    <row r="514" spans="2:6" s="30" customFormat="1" x14ac:dyDescent="0.3">
      <c r="B514" s="28"/>
      <c r="C514" s="28"/>
      <c r="D514" s="31"/>
      <c r="E514" s="84"/>
      <c r="F514" s="84"/>
    </row>
    <row r="515" spans="2:6" s="30" customFormat="1" x14ac:dyDescent="0.3">
      <c r="B515" s="28"/>
      <c r="C515" s="28"/>
      <c r="D515" s="31"/>
      <c r="E515" s="84"/>
      <c r="F515" s="84"/>
    </row>
    <row r="516" spans="2:6" s="30" customFormat="1" x14ac:dyDescent="0.3">
      <c r="B516" s="28"/>
      <c r="C516" s="28"/>
      <c r="D516" s="31"/>
      <c r="E516" s="84"/>
      <c r="F516" s="84"/>
    </row>
    <row r="517" spans="2:6" s="30" customFormat="1" x14ac:dyDescent="0.3">
      <c r="B517" s="28"/>
      <c r="C517" s="28"/>
      <c r="D517" s="31"/>
      <c r="E517" s="84"/>
      <c r="F517" s="84"/>
    </row>
    <row r="518" spans="2:6" s="30" customFormat="1" x14ac:dyDescent="0.3">
      <c r="B518" s="28"/>
      <c r="C518" s="28"/>
      <c r="D518" s="31"/>
      <c r="E518" s="84"/>
      <c r="F518" s="84"/>
    </row>
    <row r="519" spans="2:6" s="30" customFormat="1" x14ac:dyDescent="0.3">
      <c r="B519" s="28"/>
      <c r="C519" s="28"/>
      <c r="D519" s="31"/>
      <c r="E519" s="84"/>
      <c r="F519" s="84"/>
    </row>
    <row r="520" spans="2:6" s="30" customFormat="1" x14ac:dyDescent="0.3">
      <c r="B520" s="28"/>
      <c r="C520" s="28"/>
      <c r="D520" s="31"/>
      <c r="E520" s="84"/>
      <c r="F520" s="84"/>
    </row>
    <row r="521" spans="2:6" s="30" customFormat="1" x14ac:dyDescent="0.3">
      <c r="B521" s="28"/>
      <c r="C521" s="28"/>
      <c r="D521" s="31"/>
      <c r="E521" s="84"/>
      <c r="F521" s="84"/>
    </row>
    <row r="522" spans="2:6" s="30" customFormat="1" x14ac:dyDescent="0.3">
      <c r="B522" s="28"/>
      <c r="C522" s="28"/>
      <c r="D522" s="31"/>
      <c r="E522" s="84"/>
      <c r="F522" s="84"/>
    </row>
    <row r="523" spans="2:6" s="30" customFormat="1" x14ac:dyDescent="0.3">
      <c r="B523" s="28"/>
      <c r="C523" s="28"/>
      <c r="D523" s="31"/>
      <c r="E523" s="84"/>
      <c r="F523" s="84"/>
    </row>
    <row r="524" spans="2:6" s="30" customFormat="1" x14ac:dyDescent="0.3">
      <c r="B524" s="28"/>
      <c r="C524" s="28"/>
      <c r="D524" s="31"/>
      <c r="E524" s="84"/>
      <c r="F524" s="84"/>
    </row>
    <row r="525" spans="2:6" s="30" customFormat="1" x14ac:dyDescent="0.3">
      <c r="B525" s="28"/>
      <c r="C525" s="28"/>
      <c r="D525" s="31"/>
      <c r="E525" s="84"/>
      <c r="F525" s="84"/>
    </row>
    <row r="526" spans="2:6" s="30" customFormat="1" x14ac:dyDescent="0.3">
      <c r="B526" s="28"/>
      <c r="C526" s="28"/>
      <c r="D526" s="31"/>
      <c r="E526" s="84"/>
      <c r="F526" s="84"/>
    </row>
    <row r="527" spans="2:6" s="30" customFormat="1" x14ac:dyDescent="0.3">
      <c r="B527" s="28"/>
      <c r="C527" s="28"/>
      <c r="D527" s="31"/>
      <c r="E527" s="84"/>
      <c r="F527" s="84"/>
    </row>
    <row r="528" spans="2:6" s="30" customFormat="1" x14ac:dyDescent="0.3">
      <c r="B528" s="28"/>
      <c r="C528" s="28"/>
      <c r="D528" s="31"/>
      <c r="E528" s="84"/>
      <c r="F528" s="84"/>
    </row>
    <row r="529" spans="2:6" s="30" customFormat="1" x14ac:dyDescent="0.3">
      <c r="B529" s="28"/>
      <c r="C529" s="28"/>
      <c r="D529" s="31"/>
      <c r="E529" s="84"/>
      <c r="F529" s="84"/>
    </row>
    <row r="530" spans="2:6" s="30" customFormat="1" x14ac:dyDescent="0.3">
      <c r="B530" s="28"/>
      <c r="C530" s="28"/>
      <c r="D530" s="31"/>
      <c r="E530" s="84"/>
      <c r="F530" s="84"/>
    </row>
    <row r="531" spans="2:6" s="30" customFormat="1" x14ac:dyDescent="0.3">
      <c r="B531" s="28"/>
      <c r="C531" s="28"/>
      <c r="D531" s="31"/>
      <c r="E531" s="84"/>
      <c r="F531" s="84"/>
    </row>
    <row r="532" spans="2:6" s="30" customFormat="1" x14ac:dyDescent="0.3">
      <c r="B532" s="28"/>
      <c r="C532" s="28"/>
      <c r="D532" s="31"/>
      <c r="E532" s="84"/>
      <c r="F532" s="84"/>
    </row>
    <row r="533" spans="2:6" s="30" customFormat="1" x14ac:dyDescent="0.3">
      <c r="B533" s="28"/>
      <c r="C533" s="28"/>
      <c r="D533" s="31"/>
      <c r="E533" s="84"/>
      <c r="F533" s="84"/>
    </row>
    <row r="534" spans="2:6" s="30" customFormat="1" x14ac:dyDescent="0.3">
      <c r="B534" s="28"/>
      <c r="C534" s="28"/>
      <c r="D534" s="31"/>
      <c r="E534" s="84"/>
      <c r="F534" s="84"/>
    </row>
    <row r="535" spans="2:6" s="30" customFormat="1" x14ac:dyDescent="0.3">
      <c r="B535" s="28"/>
      <c r="C535" s="28"/>
      <c r="D535" s="31"/>
      <c r="E535" s="84"/>
      <c r="F535" s="84"/>
    </row>
    <row r="536" spans="2:6" s="30" customFormat="1" x14ac:dyDescent="0.3">
      <c r="B536" s="28"/>
      <c r="C536" s="28"/>
      <c r="D536" s="31"/>
      <c r="E536" s="84"/>
      <c r="F536" s="84"/>
    </row>
    <row r="537" spans="2:6" s="30" customFormat="1" x14ac:dyDescent="0.3">
      <c r="B537" s="28"/>
      <c r="C537" s="28"/>
      <c r="D537" s="31"/>
      <c r="E537" s="84"/>
      <c r="F537" s="84"/>
    </row>
    <row r="538" spans="2:6" s="30" customFormat="1" x14ac:dyDescent="0.3">
      <c r="B538" s="28"/>
      <c r="C538" s="28"/>
      <c r="D538" s="31"/>
      <c r="E538" s="84"/>
      <c r="F538" s="84"/>
    </row>
    <row r="539" spans="2:6" s="30" customFormat="1" x14ac:dyDescent="0.3">
      <c r="B539" s="28"/>
      <c r="C539" s="28"/>
      <c r="D539" s="31"/>
      <c r="E539" s="84"/>
      <c r="F539" s="84"/>
    </row>
    <row r="540" spans="2:6" s="30" customFormat="1" x14ac:dyDescent="0.3">
      <c r="B540" s="28"/>
      <c r="C540" s="28"/>
      <c r="D540" s="31"/>
      <c r="E540" s="84"/>
      <c r="F540" s="84"/>
    </row>
    <row r="541" spans="2:6" s="30" customFormat="1" x14ac:dyDescent="0.3">
      <c r="B541" s="28"/>
      <c r="C541" s="28"/>
      <c r="D541" s="31"/>
      <c r="E541" s="84"/>
      <c r="F541" s="84"/>
    </row>
    <row r="542" spans="2:6" s="30" customFormat="1" x14ac:dyDescent="0.3">
      <c r="B542" s="28"/>
      <c r="C542" s="28"/>
      <c r="D542" s="31"/>
      <c r="E542" s="84"/>
      <c r="F542" s="84"/>
    </row>
    <row r="543" spans="2:6" s="30" customFormat="1" x14ac:dyDescent="0.3">
      <c r="B543" s="28"/>
      <c r="C543" s="28"/>
      <c r="D543" s="31"/>
      <c r="E543" s="84"/>
      <c r="F543" s="84"/>
    </row>
    <row r="544" spans="2:6" s="30" customFormat="1" x14ac:dyDescent="0.3">
      <c r="B544" s="28"/>
      <c r="C544" s="28"/>
      <c r="D544" s="31"/>
      <c r="E544" s="84"/>
      <c r="F544" s="84"/>
    </row>
    <row r="545" spans="2:6" s="30" customFormat="1" x14ac:dyDescent="0.3">
      <c r="B545" s="28"/>
      <c r="C545" s="28"/>
      <c r="D545" s="31"/>
      <c r="E545" s="84"/>
      <c r="F545" s="84"/>
    </row>
    <row r="546" spans="2:6" s="30" customFormat="1" x14ac:dyDescent="0.3">
      <c r="B546" s="28"/>
      <c r="C546" s="28"/>
      <c r="D546" s="31"/>
      <c r="E546" s="84"/>
      <c r="F546" s="84"/>
    </row>
    <row r="547" spans="2:6" s="30" customFormat="1" x14ac:dyDescent="0.3">
      <c r="B547" s="28"/>
      <c r="C547" s="28"/>
      <c r="D547" s="31"/>
      <c r="E547" s="84"/>
      <c r="F547" s="84"/>
    </row>
    <row r="548" spans="2:6" s="30" customFormat="1" x14ac:dyDescent="0.3">
      <c r="B548" s="28"/>
      <c r="C548" s="28"/>
      <c r="D548" s="31"/>
      <c r="E548" s="84"/>
      <c r="F548" s="84"/>
    </row>
    <row r="549" spans="2:6" s="30" customFormat="1" x14ac:dyDescent="0.3">
      <c r="B549" s="28"/>
      <c r="C549" s="28"/>
      <c r="D549" s="31"/>
      <c r="E549" s="84"/>
      <c r="F549" s="84"/>
    </row>
    <row r="550" spans="2:6" s="30" customFormat="1" x14ac:dyDescent="0.3">
      <c r="B550" s="28"/>
      <c r="C550" s="28"/>
      <c r="D550" s="31"/>
      <c r="E550" s="84"/>
      <c r="F550" s="84"/>
    </row>
    <row r="551" spans="2:6" s="30" customFormat="1" x14ac:dyDescent="0.3">
      <c r="B551" s="28"/>
      <c r="C551" s="28"/>
      <c r="D551" s="31"/>
      <c r="E551" s="84"/>
      <c r="F551" s="84"/>
    </row>
    <row r="552" spans="2:6" s="30" customFormat="1" x14ac:dyDescent="0.3">
      <c r="B552" s="28"/>
      <c r="C552" s="28"/>
      <c r="D552" s="31"/>
      <c r="E552" s="84"/>
      <c r="F552" s="84"/>
    </row>
    <row r="553" spans="2:6" s="30" customFormat="1" x14ac:dyDescent="0.3">
      <c r="B553" s="28"/>
      <c r="C553" s="28"/>
      <c r="D553" s="31"/>
      <c r="E553" s="84"/>
      <c r="F553" s="84"/>
    </row>
    <row r="554" spans="2:6" s="30" customFormat="1" x14ac:dyDescent="0.3">
      <c r="B554" s="28"/>
      <c r="C554" s="28"/>
      <c r="D554" s="31"/>
      <c r="E554" s="84"/>
      <c r="F554" s="84"/>
    </row>
    <row r="555" spans="2:6" s="30" customFormat="1" x14ac:dyDescent="0.3">
      <c r="B555" s="28"/>
      <c r="C555" s="28"/>
      <c r="D555" s="31"/>
      <c r="E555" s="84"/>
      <c r="F555" s="84"/>
    </row>
    <row r="556" spans="2:6" s="30" customFormat="1" x14ac:dyDescent="0.3">
      <c r="B556" s="28"/>
      <c r="C556" s="28"/>
      <c r="D556" s="31"/>
      <c r="E556" s="84"/>
      <c r="F556" s="84"/>
    </row>
    <row r="557" spans="2:6" s="30" customFormat="1" x14ac:dyDescent="0.3">
      <c r="B557" s="28"/>
      <c r="C557" s="28"/>
      <c r="D557" s="31"/>
      <c r="E557" s="84"/>
      <c r="F557" s="84"/>
    </row>
    <row r="558" spans="2:6" s="30" customFormat="1" x14ac:dyDescent="0.3">
      <c r="B558" s="28"/>
      <c r="C558" s="28"/>
      <c r="D558" s="31"/>
      <c r="E558" s="84"/>
      <c r="F558" s="84"/>
    </row>
    <row r="559" spans="2:6" s="30" customFormat="1" x14ac:dyDescent="0.3">
      <c r="B559" s="28"/>
      <c r="C559" s="28"/>
      <c r="D559" s="31"/>
      <c r="E559" s="84"/>
      <c r="F559" s="84"/>
    </row>
    <row r="560" spans="2:6" s="30" customFormat="1" x14ac:dyDescent="0.3">
      <c r="B560" s="28"/>
      <c r="C560" s="28"/>
      <c r="D560" s="31"/>
      <c r="E560" s="84"/>
      <c r="F560" s="84"/>
    </row>
    <row r="561" spans="2:6" s="30" customFormat="1" x14ac:dyDescent="0.3">
      <c r="B561" s="28"/>
      <c r="C561" s="28"/>
      <c r="D561" s="31"/>
      <c r="E561" s="84"/>
      <c r="F561" s="84"/>
    </row>
    <row r="562" spans="2:6" s="30" customFormat="1" x14ac:dyDescent="0.3">
      <c r="B562" s="28"/>
      <c r="C562" s="28"/>
      <c r="D562" s="31"/>
      <c r="E562" s="84"/>
      <c r="F562" s="84"/>
    </row>
    <row r="563" spans="2:6" s="30" customFormat="1" x14ac:dyDescent="0.3">
      <c r="B563" s="28"/>
      <c r="C563" s="28"/>
      <c r="D563" s="31"/>
      <c r="E563" s="84"/>
      <c r="F563" s="84"/>
    </row>
    <row r="564" spans="2:6" s="30" customFormat="1" x14ac:dyDescent="0.3">
      <c r="B564" s="28"/>
      <c r="C564" s="28"/>
      <c r="D564" s="31"/>
      <c r="E564" s="84"/>
      <c r="F564" s="84"/>
    </row>
    <row r="565" spans="2:6" s="30" customFormat="1" x14ac:dyDescent="0.3">
      <c r="B565" s="28"/>
      <c r="C565" s="28"/>
      <c r="D565" s="31"/>
      <c r="E565" s="84"/>
      <c r="F565" s="84"/>
    </row>
    <row r="566" spans="2:6" s="30" customFormat="1" x14ac:dyDescent="0.3">
      <c r="B566" s="28"/>
      <c r="C566" s="28"/>
      <c r="D566" s="31"/>
      <c r="E566" s="84"/>
      <c r="F566" s="84"/>
    </row>
    <row r="567" spans="2:6" s="30" customFormat="1" x14ac:dyDescent="0.3">
      <c r="B567" s="28"/>
      <c r="C567" s="28"/>
      <c r="D567" s="31"/>
      <c r="E567" s="84"/>
      <c r="F567" s="84"/>
    </row>
    <row r="568" spans="2:6" s="30" customFormat="1" x14ac:dyDescent="0.3">
      <c r="B568" s="28"/>
      <c r="C568" s="28"/>
      <c r="D568" s="31"/>
      <c r="E568" s="84"/>
      <c r="F568" s="84"/>
    </row>
    <row r="569" spans="2:6" s="30" customFormat="1" x14ac:dyDescent="0.3">
      <c r="B569" s="28"/>
      <c r="C569" s="28"/>
      <c r="D569" s="31"/>
      <c r="E569" s="84"/>
      <c r="F569" s="84"/>
    </row>
    <row r="570" spans="2:6" s="30" customFormat="1" x14ac:dyDescent="0.3">
      <c r="B570" s="28"/>
      <c r="C570" s="28"/>
      <c r="D570" s="31"/>
      <c r="E570" s="84"/>
      <c r="F570" s="84"/>
    </row>
    <row r="571" spans="2:6" s="30" customFormat="1" x14ac:dyDescent="0.3">
      <c r="B571" s="28"/>
      <c r="C571" s="28"/>
      <c r="D571" s="31"/>
      <c r="E571" s="84"/>
      <c r="F571" s="84"/>
    </row>
    <row r="572" spans="2:6" s="30" customFormat="1" x14ac:dyDescent="0.3">
      <c r="B572" s="28"/>
      <c r="C572" s="28"/>
      <c r="D572" s="31"/>
      <c r="E572" s="84"/>
      <c r="F572" s="84"/>
    </row>
    <row r="573" spans="2:6" s="30" customFormat="1" x14ac:dyDescent="0.3">
      <c r="B573" s="28"/>
      <c r="C573" s="28"/>
      <c r="D573" s="31"/>
      <c r="E573" s="84"/>
      <c r="F573" s="84"/>
    </row>
    <row r="574" spans="2:6" s="30" customFormat="1" x14ac:dyDescent="0.3">
      <c r="B574" s="28"/>
      <c r="C574" s="28"/>
      <c r="D574" s="31"/>
      <c r="E574" s="84"/>
      <c r="F574" s="84"/>
    </row>
    <row r="575" spans="2:6" s="30" customFormat="1" x14ac:dyDescent="0.3">
      <c r="B575" s="28"/>
      <c r="C575" s="28"/>
      <c r="D575" s="31"/>
      <c r="E575" s="84"/>
      <c r="F575" s="84"/>
    </row>
    <row r="576" spans="2:6" s="30" customFormat="1" x14ac:dyDescent="0.3">
      <c r="B576" s="28"/>
      <c r="C576" s="28"/>
      <c r="D576" s="31"/>
      <c r="E576" s="84"/>
      <c r="F576" s="84"/>
    </row>
    <row r="577" spans="2:6" s="30" customFormat="1" x14ac:dyDescent="0.3">
      <c r="B577" s="28"/>
      <c r="C577" s="28"/>
      <c r="D577" s="31"/>
      <c r="E577" s="84"/>
      <c r="F577" s="84"/>
    </row>
    <row r="578" spans="2:6" s="30" customFormat="1" x14ac:dyDescent="0.3">
      <c r="B578" s="28"/>
      <c r="C578" s="28"/>
      <c r="D578" s="31"/>
      <c r="E578" s="84"/>
      <c r="F578" s="84"/>
    </row>
    <row r="579" spans="2:6" s="30" customFormat="1" x14ac:dyDescent="0.3">
      <c r="B579" s="28"/>
      <c r="C579" s="28"/>
      <c r="D579" s="31"/>
      <c r="E579" s="84"/>
      <c r="F579" s="84"/>
    </row>
    <row r="580" spans="2:6" s="30" customFormat="1" x14ac:dyDescent="0.3">
      <c r="B580" s="28"/>
      <c r="C580" s="28"/>
      <c r="D580" s="31"/>
      <c r="E580" s="84"/>
      <c r="F580" s="84"/>
    </row>
    <row r="581" spans="2:6" s="30" customFormat="1" x14ac:dyDescent="0.3">
      <c r="B581" s="28"/>
      <c r="C581" s="28"/>
      <c r="D581" s="31"/>
      <c r="E581" s="84"/>
      <c r="F581" s="84"/>
    </row>
    <row r="582" spans="2:6" s="30" customFormat="1" x14ac:dyDescent="0.3">
      <c r="B582" s="28"/>
      <c r="C582" s="28"/>
      <c r="D582" s="31"/>
      <c r="E582" s="84"/>
      <c r="F582" s="84"/>
    </row>
    <row r="583" spans="2:6" s="30" customFormat="1" x14ac:dyDescent="0.3">
      <c r="B583" s="28"/>
      <c r="C583" s="28"/>
      <c r="D583" s="31"/>
      <c r="E583" s="84"/>
      <c r="F583" s="84"/>
    </row>
    <row r="584" spans="2:6" s="30" customFormat="1" x14ac:dyDescent="0.3">
      <c r="B584" s="28"/>
      <c r="C584" s="28"/>
      <c r="D584" s="31"/>
      <c r="E584" s="84"/>
      <c r="F584" s="84"/>
    </row>
    <row r="585" spans="2:6" s="30" customFormat="1" x14ac:dyDescent="0.3">
      <c r="B585" s="28"/>
      <c r="C585" s="28"/>
      <c r="D585" s="31"/>
      <c r="E585" s="84"/>
      <c r="F585" s="84"/>
    </row>
    <row r="586" spans="2:6" s="30" customFormat="1" x14ac:dyDescent="0.3">
      <c r="B586" s="28"/>
      <c r="C586" s="28"/>
      <c r="D586" s="31"/>
      <c r="E586" s="84"/>
      <c r="F586" s="84"/>
    </row>
    <row r="587" spans="2:6" s="30" customFormat="1" x14ac:dyDescent="0.3">
      <c r="B587" s="28"/>
      <c r="C587" s="28"/>
      <c r="D587" s="31"/>
      <c r="E587" s="84"/>
      <c r="F587" s="84"/>
    </row>
    <row r="588" spans="2:6" s="30" customFormat="1" x14ac:dyDescent="0.3">
      <c r="B588" s="28"/>
      <c r="C588" s="28"/>
      <c r="D588" s="31"/>
      <c r="E588" s="84"/>
      <c r="F588" s="84"/>
    </row>
    <row r="589" spans="2:6" s="30" customFormat="1" x14ac:dyDescent="0.3">
      <c r="B589" s="28"/>
      <c r="C589" s="28"/>
      <c r="D589" s="31"/>
      <c r="E589" s="84"/>
      <c r="F589" s="84"/>
    </row>
    <row r="590" spans="2:6" s="30" customFormat="1" x14ac:dyDescent="0.3">
      <c r="B590" s="28"/>
      <c r="C590" s="28"/>
      <c r="D590" s="31"/>
      <c r="E590" s="84"/>
      <c r="F590" s="84"/>
    </row>
    <row r="591" spans="2:6" s="30" customFormat="1" x14ac:dyDescent="0.3">
      <c r="B591" s="28"/>
      <c r="C591" s="28"/>
      <c r="D591" s="31"/>
      <c r="E591" s="84"/>
      <c r="F591" s="84"/>
    </row>
    <row r="592" spans="2:6" s="30" customFormat="1" x14ac:dyDescent="0.3">
      <c r="B592" s="28"/>
      <c r="C592" s="28"/>
      <c r="D592" s="31"/>
      <c r="E592" s="84"/>
      <c r="F592" s="84"/>
    </row>
    <row r="593" spans="2:6" s="30" customFormat="1" x14ac:dyDescent="0.3">
      <c r="B593" s="28"/>
      <c r="C593" s="28"/>
      <c r="D593" s="31"/>
      <c r="E593" s="84"/>
      <c r="F593" s="84"/>
    </row>
    <row r="594" spans="2:6" s="30" customFormat="1" x14ac:dyDescent="0.3">
      <c r="B594" s="28"/>
      <c r="C594" s="28"/>
      <c r="D594" s="31"/>
      <c r="E594" s="84"/>
      <c r="F594" s="84"/>
    </row>
    <row r="595" spans="2:6" s="30" customFormat="1" x14ac:dyDescent="0.3">
      <c r="B595" s="28"/>
      <c r="C595" s="28"/>
      <c r="D595" s="31"/>
      <c r="E595" s="84"/>
      <c r="F595" s="84"/>
    </row>
    <row r="596" spans="2:6" s="30" customFormat="1" x14ac:dyDescent="0.3">
      <c r="B596" s="28"/>
      <c r="C596" s="28"/>
      <c r="D596" s="31"/>
      <c r="E596" s="84"/>
      <c r="F596" s="84"/>
    </row>
    <row r="597" spans="2:6" s="30" customFormat="1" x14ac:dyDescent="0.3">
      <c r="B597" s="28"/>
      <c r="C597" s="28"/>
      <c r="D597" s="31"/>
      <c r="E597" s="84"/>
      <c r="F597" s="84"/>
    </row>
    <row r="598" spans="2:6" s="30" customFormat="1" x14ac:dyDescent="0.3">
      <c r="B598" s="28"/>
      <c r="C598" s="28"/>
      <c r="D598" s="31"/>
      <c r="E598" s="84"/>
      <c r="F598" s="84"/>
    </row>
    <row r="599" spans="2:6" s="30" customFormat="1" x14ac:dyDescent="0.3">
      <c r="B599" s="28"/>
      <c r="C599" s="28"/>
      <c r="D599" s="31"/>
      <c r="E599" s="84"/>
      <c r="F599" s="84"/>
    </row>
    <row r="600" spans="2:6" s="30" customFormat="1" x14ac:dyDescent="0.3">
      <c r="B600" s="28"/>
      <c r="C600" s="28"/>
      <c r="D600" s="31"/>
      <c r="E600" s="84"/>
      <c r="F600" s="84"/>
    </row>
    <row r="601" spans="2:6" s="30" customFormat="1" x14ac:dyDescent="0.3">
      <c r="B601" s="28"/>
      <c r="C601" s="28"/>
      <c r="D601" s="31"/>
      <c r="E601" s="84"/>
      <c r="F601" s="84"/>
    </row>
    <row r="602" spans="2:6" s="30" customFormat="1" x14ac:dyDescent="0.3">
      <c r="B602" s="28"/>
      <c r="C602" s="28"/>
      <c r="D602" s="31"/>
      <c r="E602" s="84"/>
      <c r="F602" s="84"/>
    </row>
    <row r="603" spans="2:6" s="30" customFormat="1" x14ac:dyDescent="0.3">
      <c r="B603" s="28"/>
      <c r="C603" s="28"/>
      <c r="D603" s="31"/>
      <c r="E603" s="84"/>
      <c r="F603" s="84"/>
    </row>
    <row r="604" spans="2:6" s="30" customFormat="1" x14ac:dyDescent="0.3">
      <c r="B604" s="28"/>
      <c r="C604" s="28"/>
      <c r="D604" s="31"/>
      <c r="E604" s="84"/>
      <c r="F604" s="84"/>
    </row>
    <row r="605" spans="2:6" s="30" customFormat="1" x14ac:dyDescent="0.3">
      <c r="B605" s="28"/>
      <c r="C605" s="28"/>
      <c r="D605" s="31"/>
      <c r="E605" s="84"/>
      <c r="F605" s="84"/>
    </row>
    <row r="606" spans="2:6" s="30" customFormat="1" x14ac:dyDescent="0.3">
      <c r="B606" s="28"/>
      <c r="C606" s="28"/>
      <c r="D606" s="31"/>
      <c r="E606" s="84"/>
      <c r="F606" s="84"/>
    </row>
    <row r="607" spans="2:6" s="30" customFormat="1" x14ac:dyDescent="0.3">
      <c r="B607" s="28"/>
      <c r="C607" s="28"/>
      <c r="D607" s="31"/>
      <c r="E607" s="84"/>
      <c r="F607" s="84"/>
    </row>
    <row r="608" spans="2:6" s="30" customFormat="1" x14ac:dyDescent="0.3">
      <c r="B608" s="28"/>
      <c r="C608" s="28"/>
      <c r="D608" s="31"/>
      <c r="E608" s="84"/>
      <c r="F608" s="84"/>
    </row>
    <row r="609" spans="2:6" s="30" customFormat="1" x14ac:dyDescent="0.3">
      <c r="B609" s="28"/>
      <c r="C609" s="28"/>
      <c r="D609" s="31"/>
      <c r="E609" s="84"/>
      <c r="F609" s="84"/>
    </row>
    <row r="610" spans="2:6" s="30" customFormat="1" x14ac:dyDescent="0.3">
      <c r="B610" s="28"/>
      <c r="C610" s="28"/>
      <c r="D610" s="31"/>
      <c r="E610" s="84"/>
      <c r="F610" s="84"/>
    </row>
    <row r="611" spans="2:6" s="30" customFormat="1" x14ac:dyDescent="0.3">
      <c r="B611" s="28"/>
      <c r="C611" s="28"/>
      <c r="D611" s="31"/>
      <c r="E611" s="84"/>
      <c r="F611" s="84"/>
    </row>
    <row r="612" spans="2:6" s="30" customFormat="1" x14ac:dyDescent="0.3">
      <c r="B612" s="28"/>
      <c r="C612" s="28"/>
      <c r="D612" s="31"/>
      <c r="E612" s="84"/>
      <c r="F612" s="84"/>
    </row>
    <row r="613" spans="2:6" s="30" customFormat="1" x14ac:dyDescent="0.3">
      <c r="B613" s="28"/>
      <c r="C613" s="28"/>
      <c r="D613" s="31"/>
      <c r="E613" s="84"/>
      <c r="F613" s="84"/>
    </row>
    <row r="614" spans="2:6" s="30" customFormat="1" x14ac:dyDescent="0.3">
      <c r="B614" s="28"/>
      <c r="C614" s="28"/>
      <c r="D614" s="31"/>
      <c r="E614" s="84"/>
      <c r="F614" s="84"/>
    </row>
    <row r="615" spans="2:6" s="30" customFormat="1" x14ac:dyDescent="0.3">
      <c r="B615" s="28"/>
      <c r="C615" s="28"/>
      <c r="D615" s="31"/>
      <c r="E615" s="84"/>
      <c r="F615" s="84"/>
    </row>
    <row r="616" spans="2:6" s="30" customFormat="1" x14ac:dyDescent="0.3">
      <c r="B616" s="28"/>
      <c r="C616" s="28"/>
      <c r="D616" s="31"/>
      <c r="E616" s="84"/>
      <c r="F616" s="84"/>
    </row>
    <row r="617" spans="2:6" s="30" customFormat="1" x14ac:dyDescent="0.3">
      <c r="B617" s="28"/>
      <c r="C617" s="28"/>
      <c r="D617" s="31"/>
      <c r="E617" s="84"/>
      <c r="F617" s="84"/>
    </row>
    <row r="618" spans="2:6" s="30" customFormat="1" x14ac:dyDescent="0.3">
      <c r="B618" s="28"/>
      <c r="C618" s="28"/>
      <c r="D618" s="31"/>
      <c r="E618" s="84"/>
      <c r="F618" s="84"/>
    </row>
    <row r="619" spans="2:6" s="30" customFormat="1" x14ac:dyDescent="0.3">
      <c r="B619" s="28"/>
      <c r="C619" s="28"/>
      <c r="D619" s="31"/>
      <c r="E619" s="84"/>
      <c r="F619" s="84"/>
    </row>
    <row r="620" spans="2:6" s="30" customFormat="1" x14ac:dyDescent="0.3">
      <c r="B620" s="28"/>
      <c r="C620" s="28"/>
      <c r="D620" s="31"/>
      <c r="E620" s="84"/>
      <c r="F620" s="84"/>
    </row>
    <row r="621" spans="2:6" s="30" customFormat="1" x14ac:dyDescent="0.3">
      <c r="B621" s="28"/>
      <c r="C621" s="28"/>
      <c r="D621" s="31"/>
      <c r="E621" s="84"/>
      <c r="F621" s="84"/>
    </row>
    <row r="622" spans="2:6" s="30" customFormat="1" x14ac:dyDescent="0.3">
      <c r="B622" s="28"/>
      <c r="C622" s="28"/>
      <c r="D622" s="31"/>
      <c r="E622" s="84"/>
      <c r="F622" s="84"/>
    </row>
    <row r="623" spans="2:6" s="30" customFormat="1" x14ac:dyDescent="0.3">
      <c r="B623" s="28"/>
      <c r="C623" s="28"/>
      <c r="D623" s="31"/>
      <c r="E623" s="84"/>
      <c r="F623" s="84"/>
    </row>
    <row r="624" spans="2:6" s="30" customFormat="1" x14ac:dyDescent="0.3">
      <c r="B624" s="28"/>
      <c r="C624" s="28"/>
      <c r="D624" s="31"/>
      <c r="E624" s="84"/>
      <c r="F624" s="84"/>
    </row>
    <row r="625" spans="2:6" s="30" customFormat="1" x14ac:dyDescent="0.3">
      <c r="B625" s="28"/>
      <c r="C625" s="28"/>
      <c r="D625" s="31"/>
      <c r="E625" s="84"/>
      <c r="F625" s="84"/>
    </row>
    <row r="626" spans="2:6" s="30" customFormat="1" x14ac:dyDescent="0.3">
      <c r="B626" s="28"/>
      <c r="C626" s="28"/>
      <c r="D626" s="31"/>
      <c r="E626" s="84"/>
      <c r="F626" s="84"/>
    </row>
    <row r="627" spans="2:6" s="30" customFormat="1" x14ac:dyDescent="0.3">
      <c r="B627" s="28"/>
      <c r="C627" s="28"/>
      <c r="D627" s="31"/>
      <c r="E627" s="84"/>
      <c r="F627" s="84"/>
    </row>
    <row r="628" spans="2:6" s="30" customFormat="1" x14ac:dyDescent="0.3">
      <c r="B628" s="28"/>
      <c r="C628" s="28"/>
      <c r="D628" s="31"/>
      <c r="E628" s="84"/>
      <c r="F628" s="84"/>
    </row>
    <row r="629" spans="2:6" s="30" customFormat="1" x14ac:dyDescent="0.3">
      <c r="B629" s="28"/>
      <c r="C629" s="28"/>
      <c r="D629" s="31"/>
      <c r="E629" s="84"/>
      <c r="F629" s="84"/>
    </row>
    <row r="630" spans="2:6" s="30" customFormat="1" x14ac:dyDescent="0.3">
      <c r="B630" s="28"/>
      <c r="C630" s="28"/>
      <c r="D630" s="31"/>
      <c r="E630" s="84"/>
      <c r="F630" s="84"/>
    </row>
    <row r="631" spans="2:6" s="30" customFormat="1" x14ac:dyDescent="0.3">
      <c r="B631" s="28"/>
      <c r="C631" s="28"/>
      <c r="D631" s="31"/>
      <c r="E631" s="84"/>
      <c r="F631" s="84"/>
    </row>
    <row r="632" spans="2:6" s="30" customFormat="1" x14ac:dyDescent="0.3">
      <c r="B632" s="28"/>
      <c r="C632" s="28"/>
      <c r="D632" s="31"/>
      <c r="E632" s="84"/>
      <c r="F632" s="84"/>
    </row>
    <row r="633" spans="2:6" s="30" customFormat="1" x14ac:dyDescent="0.3">
      <c r="B633" s="28"/>
      <c r="C633" s="28"/>
      <c r="D633" s="31"/>
      <c r="E633" s="84"/>
      <c r="F633" s="84"/>
    </row>
    <row r="634" spans="2:6" s="30" customFormat="1" x14ac:dyDescent="0.3">
      <c r="B634" s="28"/>
      <c r="C634" s="28"/>
      <c r="D634" s="31"/>
      <c r="E634" s="84"/>
      <c r="F634" s="84"/>
    </row>
    <row r="635" spans="2:6" s="30" customFormat="1" x14ac:dyDescent="0.3">
      <c r="B635" s="28"/>
      <c r="C635" s="28"/>
      <c r="D635" s="31"/>
      <c r="E635" s="84"/>
      <c r="F635" s="84"/>
    </row>
    <row r="636" spans="2:6" s="30" customFormat="1" x14ac:dyDescent="0.3">
      <c r="B636" s="28"/>
      <c r="C636" s="28"/>
      <c r="D636" s="31"/>
      <c r="E636" s="84"/>
      <c r="F636" s="84"/>
    </row>
    <row r="637" spans="2:6" s="30" customFormat="1" x14ac:dyDescent="0.3">
      <c r="B637" s="28"/>
      <c r="C637" s="28"/>
      <c r="D637" s="31"/>
      <c r="E637" s="84"/>
      <c r="F637" s="84"/>
    </row>
    <row r="638" spans="2:6" s="30" customFormat="1" x14ac:dyDescent="0.3">
      <c r="B638" s="28"/>
      <c r="C638" s="28"/>
      <c r="D638" s="31"/>
      <c r="E638" s="84"/>
      <c r="F638" s="84"/>
    </row>
    <row r="639" spans="2:6" s="30" customFormat="1" x14ac:dyDescent="0.3">
      <c r="B639" s="28"/>
      <c r="C639" s="28"/>
      <c r="D639" s="31"/>
      <c r="E639" s="84"/>
      <c r="F639" s="84"/>
    </row>
    <row r="640" spans="2:6" s="30" customFormat="1" x14ac:dyDescent="0.3">
      <c r="B640" s="28"/>
      <c r="C640" s="28"/>
      <c r="D640" s="31"/>
      <c r="E640" s="84"/>
      <c r="F640" s="84"/>
    </row>
    <row r="641" spans="2:6" s="30" customFormat="1" x14ac:dyDescent="0.3">
      <c r="B641" s="28"/>
      <c r="C641" s="28"/>
      <c r="D641" s="31"/>
      <c r="E641" s="84"/>
      <c r="F641" s="84"/>
    </row>
    <row r="642" spans="2:6" s="30" customFormat="1" x14ac:dyDescent="0.3">
      <c r="B642" s="28"/>
      <c r="C642" s="28"/>
      <c r="D642" s="31"/>
      <c r="E642" s="84"/>
      <c r="F642" s="84"/>
    </row>
    <row r="643" spans="2:6" s="30" customFormat="1" x14ac:dyDescent="0.3">
      <c r="B643" s="28"/>
      <c r="C643" s="28"/>
      <c r="D643" s="31"/>
      <c r="E643" s="84"/>
      <c r="F643" s="84"/>
    </row>
    <row r="644" spans="2:6" s="30" customFormat="1" x14ac:dyDescent="0.3">
      <c r="B644" s="28"/>
      <c r="C644" s="28"/>
      <c r="D644" s="31"/>
      <c r="E644" s="84"/>
      <c r="F644" s="84"/>
    </row>
    <row r="645" spans="2:6" s="30" customFormat="1" x14ac:dyDescent="0.3">
      <c r="B645" s="28"/>
      <c r="C645" s="28"/>
      <c r="D645" s="31"/>
      <c r="E645" s="84"/>
      <c r="F645" s="84"/>
    </row>
    <row r="646" spans="2:6" s="30" customFormat="1" x14ac:dyDescent="0.3">
      <c r="B646" s="28"/>
      <c r="C646" s="28"/>
      <c r="D646" s="31"/>
      <c r="E646" s="84"/>
      <c r="F646" s="84"/>
    </row>
    <row r="647" spans="2:6" s="30" customFormat="1" x14ac:dyDescent="0.3">
      <c r="B647" s="28"/>
      <c r="C647" s="28"/>
      <c r="D647" s="31"/>
      <c r="E647" s="84"/>
      <c r="F647" s="84"/>
    </row>
  </sheetData>
  <mergeCells count="5">
    <mergeCell ref="A13:B13"/>
    <mergeCell ref="A2:F2"/>
    <mergeCell ref="A15:F15"/>
    <mergeCell ref="E1:F1"/>
    <mergeCell ref="C5:C6"/>
  </mergeCells>
  <pageMargins left="0.19685039370078741" right="0.19685039370078741" top="0.43307086614173229" bottom="0.43307086614173229" header="0.31496062992125984" footer="0.31496062992125984"/>
  <pageSetup paperSize="9" fitToWidth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1"/>
  <sheetViews>
    <sheetView tabSelected="1" topLeftCell="A37" workbookViewId="0">
      <selection activeCell="D43" sqref="D43"/>
    </sheetView>
  </sheetViews>
  <sheetFormatPr defaultRowHeight="16.5" x14ac:dyDescent="0.3"/>
  <cols>
    <col min="1" max="1" width="6.5703125" style="25" customWidth="1"/>
    <col min="2" max="2" width="37.7109375" style="25" customWidth="1"/>
    <col min="3" max="3" width="12.140625" style="25" customWidth="1"/>
    <col min="4" max="4" width="20.85546875" style="25" customWidth="1"/>
    <col min="5" max="5" width="18.7109375" style="25" customWidth="1"/>
    <col min="6" max="16384" width="9.140625" style="25"/>
  </cols>
  <sheetData>
    <row r="1" spans="1:5" ht="48.75" customHeight="1" x14ac:dyDescent="0.3">
      <c r="A1" s="59"/>
      <c r="B1" s="59"/>
      <c r="D1" s="208" t="s">
        <v>192</v>
      </c>
      <c r="E1" s="208"/>
    </row>
    <row r="2" spans="1:5" ht="44.25" customHeight="1" x14ac:dyDescent="0.3">
      <c r="A2" s="212" t="s">
        <v>166</v>
      </c>
      <c r="B2" s="212"/>
      <c r="C2" s="212"/>
      <c r="D2" s="212"/>
      <c r="E2" s="212"/>
    </row>
    <row r="3" spans="1:5" ht="38.25" customHeight="1" x14ac:dyDescent="0.3">
      <c r="A3" s="211" t="s">
        <v>0</v>
      </c>
      <c r="B3" s="211" t="s">
        <v>121</v>
      </c>
      <c r="C3" s="211" t="s">
        <v>183</v>
      </c>
      <c r="D3" s="211" t="s">
        <v>86</v>
      </c>
      <c r="E3" s="211" t="s">
        <v>122</v>
      </c>
    </row>
    <row r="4" spans="1:5" ht="15" customHeight="1" x14ac:dyDescent="0.3">
      <c r="A4" s="211"/>
      <c r="B4" s="211"/>
      <c r="C4" s="211"/>
      <c r="D4" s="211"/>
      <c r="E4" s="211"/>
    </row>
    <row r="5" spans="1:5" ht="15" customHeight="1" x14ac:dyDescent="0.3">
      <c r="A5" s="85"/>
      <c r="B5" s="209" t="s">
        <v>167</v>
      </c>
      <c r="C5" s="210"/>
      <c r="D5" s="210"/>
      <c r="E5" s="210"/>
    </row>
    <row r="6" spans="1:5" ht="17.25" customHeight="1" x14ac:dyDescent="0.3">
      <c r="A6" s="85">
        <v>1</v>
      </c>
      <c r="B6" s="60" t="s">
        <v>2</v>
      </c>
      <c r="C6" s="61">
        <v>1</v>
      </c>
      <c r="D6" s="86">
        <v>250000</v>
      </c>
      <c r="E6" s="86">
        <f>C6*D6</f>
        <v>250000</v>
      </c>
    </row>
    <row r="7" spans="1:5" ht="17.25" customHeight="1" x14ac:dyDescent="0.3">
      <c r="A7" s="85">
        <v>2</v>
      </c>
      <c r="B7" s="60" t="s">
        <v>123</v>
      </c>
      <c r="C7" s="61">
        <v>1</v>
      </c>
      <c r="D7" s="86">
        <v>154000</v>
      </c>
      <c r="E7" s="86">
        <f t="shared" ref="E7:E14" si="0">C7*D7</f>
        <v>154000</v>
      </c>
    </row>
    <row r="8" spans="1:5" ht="17.25" customHeight="1" x14ac:dyDescent="0.3">
      <c r="A8" s="85">
        <v>3</v>
      </c>
      <c r="B8" s="60" t="s">
        <v>124</v>
      </c>
      <c r="C8" s="61">
        <v>1</v>
      </c>
      <c r="D8" s="86">
        <v>154000</v>
      </c>
      <c r="E8" s="86">
        <f t="shared" si="0"/>
        <v>154000</v>
      </c>
    </row>
    <row r="9" spans="1:5" ht="17.25" customHeight="1" x14ac:dyDescent="0.3">
      <c r="A9" s="85">
        <v>4</v>
      </c>
      <c r="B9" s="60" t="s">
        <v>125</v>
      </c>
      <c r="C9" s="61">
        <v>1</v>
      </c>
      <c r="D9" s="86">
        <v>170500</v>
      </c>
      <c r="E9" s="86">
        <f t="shared" si="0"/>
        <v>170500</v>
      </c>
    </row>
    <row r="10" spans="1:5" ht="17.25" customHeight="1" x14ac:dyDescent="0.3">
      <c r="A10" s="85">
        <v>5</v>
      </c>
      <c r="B10" s="60" t="s">
        <v>126</v>
      </c>
      <c r="C10" s="61">
        <v>1</v>
      </c>
      <c r="D10" s="86">
        <v>170500</v>
      </c>
      <c r="E10" s="86">
        <f t="shared" si="0"/>
        <v>170500</v>
      </c>
    </row>
    <row r="11" spans="1:5" ht="17.25" customHeight="1" x14ac:dyDescent="0.3">
      <c r="A11" s="85">
        <v>6</v>
      </c>
      <c r="B11" s="60" t="s">
        <v>127</v>
      </c>
      <c r="C11" s="61">
        <v>1</v>
      </c>
      <c r="D11" s="86">
        <v>121000</v>
      </c>
      <c r="E11" s="86">
        <f t="shared" si="0"/>
        <v>121000</v>
      </c>
    </row>
    <row r="12" spans="1:5" ht="17.25" customHeight="1" x14ac:dyDescent="0.3">
      <c r="A12" s="85">
        <v>7</v>
      </c>
      <c r="B12" s="60" t="s">
        <v>128</v>
      </c>
      <c r="C12" s="61">
        <v>1</v>
      </c>
      <c r="D12" s="86">
        <v>110000</v>
      </c>
      <c r="E12" s="86">
        <f t="shared" si="0"/>
        <v>110000</v>
      </c>
    </row>
    <row r="13" spans="1:5" ht="17.25" customHeight="1" x14ac:dyDescent="0.3">
      <c r="A13" s="85">
        <v>8</v>
      </c>
      <c r="B13" s="60" t="s">
        <v>129</v>
      </c>
      <c r="C13" s="61">
        <v>1</v>
      </c>
      <c r="D13" s="86">
        <v>110000</v>
      </c>
      <c r="E13" s="86">
        <f t="shared" si="0"/>
        <v>110000</v>
      </c>
    </row>
    <row r="14" spans="1:5" ht="17.25" customHeight="1" x14ac:dyDescent="0.3">
      <c r="A14" s="85">
        <v>9</v>
      </c>
      <c r="B14" s="60" t="s">
        <v>130</v>
      </c>
      <c r="C14" s="61">
        <v>1</v>
      </c>
      <c r="D14" s="86">
        <v>110000</v>
      </c>
      <c r="E14" s="86">
        <f t="shared" si="0"/>
        <v>110000</v>
      </c>
    </row>
    <row r="15" spans="1:5" ht="15" customHeight="1" x14ac:dyDescent="0.3">
      <c r="A15" s="85"/>
      <c r="B15" s="40" t="s">
        <v>131</v>
      </c>
      <c r="C15" s="40">
        <f>SUM(C6:C14)</f>
        <v>9</v>
      </c>
      <c r="D15" s="87">
        <f>SUM(D6:D14)</f>
        <v>1350000</v>
      </c>
      <c r="E15" s="87">
        <f>SUM(E6:E14)</f>
        <v>1350000</v>
      </c>
    </row>
    <row r="16" spans="1:5" ht="15" customHeight="1" x14ac:dyDescent="0.3">
      <c r="A16" s="85"/>
      <c r="B16" s="209" t="s">
        <v>168</v>
      </c>
      <c r="C16" s="210"/>
      <c r="D16" s="210"/>
      <c r="E16" s="210"/>
    </row>
    <row r="17" spans="1:5" ht="18" customHeight="1" x14ac:dyDescent="0.3">
      <c r="A17" s="85">
        <v>10</v>
      </c>
      <c r="B17" s="60" t="s">
        <v>170</v>
      </c>
      <c r="C17" s="61">
        <v>1</v>
      </c>
      <c r="D17" s="86">
        <v>115500</v>
      </c>
      <c r="E17" s="86">
        <f>+C17*D17</f>
        <v>115500</v>
      </c>
    </row>
    <row r="18" spans="1:5" ht="18" customHeight="1" x14ac:dyDescent="0.3">
      <c r="A18" s="85">
        <v>11</v>
      </c>
      <c r="B18" s="60" t="s">
        <v>171</v>
      </c>
      <c r="C18" s="61">
        <v>1</v>
      </c>
      <c r="D18" s="86">
        <v>110000</v>
      </c>
      <c r="E18" s="86">
        <f>+C18*D18</f>
        <v>110000</v>
      </c>
    </row>
    <row r="19" spans="1:5" ht="18" customHeight="1" x14ac:dyDescent="0.3">
      <c r="A19" s="85">
        <v>12</v>
      </c>
      <c r="B19" s="60" t="s">
        <v>172</v>
      </c>
      <c r="C19" s="61">
        <v>1</v>
      </c>
      <c r="D19" s="86">
        <v>110000</v>
      </c>
      <c r="E19" s="86">
        <f>+C19*D19</f>
        <v>110000</v>
      </c>
    </row>
    <row r="20" spans="1:5" ht="18" customHeight="1" x14ac:dyDescent="0.3">
      <c r="A20" s="85">
        <v>13</v>
      </c>
      <c r="B20" s="60" t="s">
        <v>173</v>
      </c>
      <c r="C20" s="61">
        <v>1</v>
      </c>
      <c r="D20" s="86">
        <v>110000</v>
      </c>
      <c r="E20" s="86">
        <f>+C20*D20</f>
        <v>110000</v>
      </c>
    </row>
    <row r="21" spans="1:5" ht="18" customHeight="1" x14ac:dyDescent="0.3">
      <c r="A21" s="85">
        <v>14</v>
      </c>
      <c r="B21" s="60" t="s">
        <v>174</v>
      </c>
      <c r="C21" s="61">
        <v>4</v>
      </c>
      <c r="D21" s="86">
        <v>104500</v>
      </c>
      <c r="E21" s="86">
        <f>+C21*D21</f>
        <v>418000</v>
      </c>
    </row>
    <row r="22" spans="1:5" x14ac:dyDescent="0.3">
      <c r="A22" s="85"/>
      <c r="B22" s="40" t="s">
        <v>131</v>
      </c>
      <c r="C22" s="40">
        <f>SUM(C17:C21)</f>
        <v>8</v>
      </c>
      <c r="D22" s="87">
        <f>SUM(D17:D21)</f>
        <v>550000</v>
      </c>
      <c r="E22" s="87">
        <f>SUM(E17:E21)</f>
        <v>863500</v>
      </c>
    </row>
    <row r="23" spans="1:5" ht="15" customHeight="1" x14ac:dyDescent="0.3">
      <c r="A23" s="85"/>
      <c r="B23" s="209" t="s">
        <v>169</v>
      </c>
      <c r="C23" s="210"/>
      <c r="D23" s="210"/>
      <c r="E23" s="210"/>
    </row>
    <row r="24" spans="1:5" ht="18" customHeight="1" x14ac:dyDescent="0.3">
      <c r="A24" s="85">
        <v>15</v>
      </c>
      <c r="B24" s="60" t="s">
        <v>175</v>
      </c>
      <c r="C24" s="61">
        <v>1</v>
      </c>
      <c r="D24" s="86">
        <v>115500</v>
      </c>
      <c r="E24" s="86">
        <f>+C24*D24</f>
        <v>115500</v>
      </c>
    </row>
    <row r="25" spans="1:5" ht="18" customHeight="1" x14ac:dyDescent="0.3">
      <c r="A25" s="85">
        <v>16</v>
      </c>
      <c r="B25" s="60" t="s">
        <v>176</v>
      </c>
      <c r="C25" s="61">
        <v>1</v>
      </c>
      <c r="D25" s="86">
        <v>110000</v>
      </c>
      <c r="E25" s="86">
        <f t="shared" ref="E25:E29" si="1">+C25*D25</f>
        <v>110000</v>
      </c>
    </row>
    <row r="26" spans="1:5" ht="18" customHeight="1" x14ac:dyDescent="0.3">
      <c r="A26" s="85">
        <v>17</v>
      </c>
      <c r="B26" s="60" t="s">
        <v>177</v>
      </c>
      <c r="C26" s="61">
        <v>2</v>
      </c>
      <c r="D26" s="86">
        <v>100404</v>
      </c>
      <c r="E26" s="86">
        <f t="shared" si="1"/>
        <v>200808</v>
      </c>
    </row>
    <row r="27" spans="1:5" ht="28.5" customHeight="1" x14ac:dyDescent="0.3">
      <c r="A27" s="85">
        <v>18</v>
      </c>
      <c r="B27" s="60" t="s">
        <v>147</v>
      </c>
      <c r="C27" s="61">
        <v>7</v>
      </c>
      <c r="D27" s="86">
        <v>99000</v>
      </c>
      <c r="E27" s="86">
        <f t="shared" si="1"/>
        <v>693000</v>
      </c>
    </row>
    <row r="28" spans="1:5" ht="18" customHeight="1" x14ac:dyDescent="0.3">
      <c r="A28" s="85">
        <v>19</v>
      </c>
      <c r="B28" s="60" t="s">
        <v>178</v>
      </c>
      <c r="C28" s="61">
        <v>1</v>
      </c>
      <c r="D28" s="86">
        <v>115500</v>
      </c>
      <c r="E28" s="86">
        <f t="shared" si="1"/>
        <v>115500</v>
      </c>
    </row>
    <row r="29" spans="1:5" ht="18" customHeight="1" x14ac:dyDescent="0.3">
      <c r="A29" s="85">
        <v>20</v>
      </c>
      <c r="B29" s="60" t="s">
        <v>24</v>
      </c>
      <c r="C29" s="61">
        <v>13</v>
      </c>
      <c r="D29" s="86">
        <v>99000</v>
      </c>
      <c r="E29" s="86">
        <f t="shared" si="1"/>
        <v>1287000</v>
      </c>
    </row>
    <row r="30" spans="1:5" x14ac:dyDescent="0.3">
      <c r="A30" s="85"/>
      <c r="B30" s="40" t="s">
        <v>131</v>
      </c>
      <c r="C30" s="40">
        <f>SUM(C24:C29)</f>
        <v>25</v>
      </c>
      <c r="D30" s="87">
        <f>SUM(D24:D29)</f>
        <v>639404</v>
      </c>
      <c r="E30" s="87">
        <f>SUM(E24:E29)</f>
        <v>2521808</v>
      </c>
    </row>
    <row r="31" spans="1:5" ht="15" customHeight="1" x14ac:dyDescent="0.3">
      <c r="A31" s="85"/>
      <c r="B31" s="209" t="s">
        <v>180</v>
      </c>
      <c r="C31" s="210"/>
      <c r="D31" s="210"/>
      <c r="E31" s="210"/>
    </row>
    <row r="32" spans="1:5" ht="18" customHeight="1" x14ac:dyDescent="0.3">
      <c r="A32" s="85">
        <v>22</v>
      </c>
      <c r="B32" s="60" t="s">
        <v>132</v>
      </c>
      <c r="C32" s="61">
        <v>2</v>
      </c>
      <c r="D32" s="86">
        <v>143000</v>
      </c>
      <c r="E32" s="86">
        <f>+C32*D32</f>
        <v>286000</v>
      </c>
    </row>
    <row r="33" spans="1:5" ht="18" customHeight="1" x14ac:dyDescent="0.3">
      <c r="A33" s="85">
        <v>23</v>
      </c>
      <c r="B33" s="60" t="s">
        <v>132</v>
      </c>
      <c r="C33" s="61">
        <v>1</v>
      </c>
      <c r="D33" s="86">
        <v>132000</v>
      </c>
      <c r="E33" s="86">
        <f>+C33*D33</f>
        <v>132000</v>
      </c>
    </row>
    <row r="34" spans="1:5" ht="18" customHeight="1" x14ac:dyDescent="0.3">
      <c r="A34" s="85">
        <v>24</v>
      </c>
      <c r="B34" s="60" t="s">
        <v>132</v>
      </c>
      <c r="C34" s="61">
        <v>2</v>
      </c>
      <c r="D34" s="86">
        <v>121000</v>
      </c>
      <c r="E34" s="86">
        <f>+C34*D34</f>
        <v>242000</v>
      </c>
    </row>
    <row r="35" spans="1:5" ht="18" customHeight="1" x14ac:dyDescent="0.3">
      <c r="A35" s="85">
        <v>25</v>
      </c>
      <c r="B35" s="60" t="s">
        <v>133</v>
      </c>
      <c r="C35" s="61">
        <v>7</v>
      </c>
      <c r="D35" s="86">
        <v>115500</v>
      </c>
      <c r="E35" s="86">
        <f>+C35*D35</f>
        <v>808500</v>
      </c>
    </row>
    <row r="36" spans="1:5" x14ac:dyDescent="0.3">
      <c r="A36" s="85"/>
      <c r="B36" s="40" t="s">
        <v>131</v>
      </c>
      <c r="C36" s="40">
        <f>SUM(C32:C35)</f>
        <v>12</v>
      </c>
      <c r="D36" s="87">
        <f>SUM(D32:D35)</f>
        <v>511500</v>
      </c>
      <c r="E36" s="87">
        <f>SUM(E32:E35)</f>
        <v>1468500</v>
      </c>
    </row>
    <row r="37" spans="1:5" ht="15" customHeight="1" x14ac:dyDescent="0.3">
      <c r="A37" s="85"/>
      <c r="B37" s="209" t="s">
        <v>179</v>
      </c>
      <c r="C37" s="210"/>
      <c r="D37" s="210"/>
      <c r="E37" s="210"/>
    </row>
    <row r="38" spans="1:5" ht="18" customHeight="1" x14ac:dyDescent="0.3">
      <c r="A38" s="85">
        <v>26</v>
      </c>
      <c r="B38" s="60" t="s">
        <v>134</v>
      </c>
      <c r="C38" s="61">
        <v>1</v>
      </c>
      <c r="D38" s="86">
        <v>115500</v>
      </c>
      <c r="E38" s="86">
        <f t="shared" ref="E38:E52" si="2">+C38*D38</f>
        <v>115500</v>
      </c>
    </row>
    <row r="39" spans="1:5" ht="18" customHeight="1" x14ac:dyDescent="0.3">
      <c r="A39" s="85">
        <v>27</v>
      </c>
      <c r="B39" s="60" t="s">
        <v>135</v>
      </c>
      <c r="C39" s="61">
        <v>1</v>
      </c>
      <c r="D39" s="86">
        <v>99000</v>
      </c>
      <c r="E39" s="86">
        <f t="shared" si="2"/>
        <v>99000</v>
      </c>
    </row>
    <row r="40" spans="1:5" ht="18" customHeight="1" x14ac:dyDescent="0.3">
      <c r="A40" s="85">
        <v>28</v>
      </c>
      <c r="B40" s="60" t="s">
        <v>136</v>
      </c>
      <c r="C40" s="61">
        <v>1</v>
      </c>
      <c r="D40" s="86">
        <v>115500</v>
      </c>
      <c r="E40" s="86">
        <f t="shared" si="2"/>
        <v>115500</v>
      </c>
    </row>
    <row r="41" spans="1:5" ht="18" customHeight="1" x14ac:dyDescent="0.3">
      <c r="A41" s="85">
        <v>29</v>
      </c>
      <c r="B41" s="60" t="s">
        <v>18</v>
      </c>
      <c r="C41" s="61">
        <v>1</v>
      </c>
      <c r="D41" s="86">
        <v>99000</v>
      </c>
      <c r="E41" s="86">
        <f t="shared" si="2"/>
        <v>99000</v>
      </c>
    </row>
    <row r="42" spans="1:5" ht="18" customHeight="1" x14ac:dyDescent="0.3">
      <c r="A42" s="85">
        <v>30</v>
      </c>
      <c r="B42" s="60" t="s">
        <v>25</v>
      </c>
      <c r="C42" s="138">
        <v>1</v>
      </c>
      <c r="D42" s="86">
        <v>99000</v>
      </c>
      <c r="E42" s="86">
        <f t="shared" si="2"/>
        <v>99000</v>
      </c>
    </row>
    <row r="43" spans="1:5" ht="18" customHeight="1" x14ac:dyDescent="0.3">
      <c r="A43" s="85">
        <v>31</v>
      </c>
      <c r="B43" s="60" t="s">
        <v>137</v>
      </c>
      <c r="C43" s="61">
        <v>2</v>
      </c>
      <c r="D43" s="168">
        <v>100404</v>
      </c>
      <c r="E43" s="86">
        <f t="shared" si="2"/>
        <v>200808</v>
      </c>
    </row>
    <row r="44" spans="1:5" ht="18" customHeight="1" x14ac:dyDescent="0.3">
      <c r="A44" s="85">
        <v>32</v>
      </c>
      <c r="B44" s="60" t="s">
        <v>138</v>
      </c>
      <c r="C44" s="61">
        <v>1</v>
      </c>
      <c r="D44" s="86">
        <v>104500</v>
      </c>
      <c r="E44" s="86">
        <f t="shared" si="2"/>
        <v>104500</v>
      </c>
    </row>
    <row r="45" spans="1:5" ht="18" customHeight="1" x14ac:dyDescent="0.3">
      <c r="A45" s="85">
        <v>33</v>
      </c>
      <c r="B45" s="60" t="s">
        <v>139</v>
      </c>
      <c r="C45" s="61">
        <v>2</v>
      </c>
      <c r="D45" s="86">
        <v>100404</v>
      </c>
      <c r="E45" s="86">
        <f t="shared" si="2"/>
        <v>200808</v>
      </c>
    </row>
    <row r="46" spans="1:5" ht="18" customHeight="1" x14ac:dyDescent="0.3">
      <c r="A46" s="85">
        <v>34</v>
      </c>
      <c r="B46" s="60" t="s">
        <v>140</v>
      </c>
      <c r="C46" s="61">
        <v>1</v>
      </c>
      <c r="D46" s="86">
        <v>97143</v>
      </c>
      <c r="E46" s="86">
        <f t="shared" si="2"/>
        <v>97143</v>
      </c>
    </row>
    <row r="47" spans="1:5" ht="18" customHeight="1" x14ac:dyDescent="0.3">
      <c r="A47" s="85">
        <v>35</v>
      </c>
      <c r="B47" s="60" t="s">
        <v>141</v>
      </c>
      <c r="C47" s="61">
        <v>1</v>
      </c>
      <c r="D47" s="86">
        <v>100404</v>
      </c>
      <c r="E47" s="86">
        <f t="shared" si="2"/>
        <v>100404</v>
      </c>
    </row>
    <row r="48" spans="1:5" ht="18" customHeight="1" x14ac:dyDescent="0.3">
      <c r="A48" s="85">
        <v>36</v>
      </c>
      <c r="B48" s="60" t="s">
        <v>142</v>
      </c>
      <c r="C48" s="61">
        <v>1</v>
      </c>
      <c r="D48" s="86">
        <v>115500</v>
      </c>
      <c r="E48" s="86">
        <f t="shared" si="2"/>
        <v>115500</v>
      </c>
    </row>
    <row r="49" spans="1:5" ht="18" customHeight="1" x14ac:dyDescent="0.3">
      <c r="A49" s="85">
        <v>37</v>
      </c>
      <c r="B49" s="60" t="s">
        <v>143</v>
      </c>
      <c r="C49" s="61">
        <v>1</v>
      </c>
      <c r="D49" s="86">
        <v>99000</v>
      </c>
      <c r="E49" s="86">
        <f t="shared" si="2"/>
        <v>99000</v>
      </c>
    </row>
    <row r="50" spans="1:5" ht="18" customHeight="1" x14ac:dyDescent="0.3">
      <c r="A50" s="85">
        <v>38</v>
      </c>
      <c r="B50" s="60" t="s">
        <v>144</v>
      </c>
      <c r="C50" s="61">
        <v>1</v>
      </c>
      <c r="D50" s="86">
        <v>104500</v>
      </c>
      <c r="E50" s="86">
        <f t="shared" si="2"/>
        <v>104500</v>
      </c>
    </row>
    <row r="51" spans="1:5" ht="18" customHeight="1" x14ac:dyDescent="0.3">
      <c r="A51" s="85">
        <v>39</v>
      </c>
      <c r="B51" s="60" t="s">
        <v>145</v>
      </c>
      <c r="C51" s="61">
        <v>1</v>
      </c>
      <c r="D51" s="86">
        <v>115500</v>
      </c>
      <c r="E51" s="86">
        <f t="shared" si="2"/>
        <v>115500</v>
      </c>
    </row>
    <row r="52" spans="1:5" ht="18" customHeight="1" x14ac:dyDescent="0.3">
      <c r="A52" s="85">
        <v>40</v>
      </c>
      <c r="B52" s="60" t="s">
        <v>146</v>
      </c>
      <c r="C52" s="61">
        <v>1</v>
      </c>
      <c r="D52" s="86">
        <v>104500</v>
      </c>
      <c r="E52" s="86">
        <f t="shared" si="2"/>
        <v>104500</v>
      </c>
    </row>
    <row r="53" spans="1:5" x14ac:dyDescent="0.3">
      <c r="A53" s="85"/>
      <c r="B53" s="40" t="s">
        <v>131</v>
      </c>
      <c r="C53" s="40">
        <f>SUM(C38:C52)</f>
        <v>17</v>
      </c>
      <c r="D53" s="87">
        <f>SUM(D38:D52)</f>
        <v>1569855</v>
      </c>
      <c r="E53" s="87">
        <f>SUM(E38:E52)</f>
        <v>1770663</v>
      </c>
    </row>
    <row r="54" spans="1:5" ht="15" customHeight="1" x14ac:dyDescent="0.3">
      <c r="A54" s="170" t="s">
        <v>148</v>
      </c>
      <c r="B54" s="170"/>
      <c r="C54" s="88">
        <f>+C53+C36+C30+C22+C15</f>
        <v>71</v>
      </c>
      <c r="D54" s="88">
        <f>+D53+D36+D30+D22+D15</f>
        <v>4620759</v>
      </c>
      <c r="E54" s="88">
        <f>+E53+E36+E30+E22+E15</f>
        <v>7974471</v>
      </c>
    </row>
    <row r="55" spans="1:5" ht="55.5" customHeight="1" x14ac:dyDescent="0.3">
      <c r="A55" s="207" t="s">
        <v>205</v>
      </c>
      <c r="B55" s="207"/>
      <c r="C55" s="207"/>
      <c r="D55" s="207"/>
      <c r="E55" s="207"/>
    </row>
    <row r="56" spans="1:5" x14ac:dyDescent="0.3">
      <c r="A56" s="89"/>
      <c r="B56" s="89"/>
      <c r="C56" s="89"/>
      <c r="D56" s="89"/>
      <c r="E56" s="89"/>
    </row>
    <row r="57" spans="1:5" x14ac:dyDescent="0.3">
      <c r="A57" s="89"/>
      <c r="B57" s="89"/>
      <c r="C57" s="89"/>
      <c r="D57" s="89"/>
      <c r="E57" s="89"/>
    </row>
    <row r="58" spans="1:5" ht="15" customHeight="1" x14ac:dyDescent="0.3">
      <c r="A58" s="89"/>
      <c r="B58" s="89"/>
      <c r="C58" s="89"/>
      <c r="D58" s="89"/>
      <c r="E58" s="89"/>
    </row>
    <row r="59" spans="1:5" x14ac:dyDescent="0.3">
      <c r="A59" s="89"/>
      <c r="B59" s="89"/>
      <c r="C59" s="89"/>
      <c r="D59" s="89"/>
      <c r="E59" s="89"/>
    </row>
    <row r="60" spans="1:5" x14ac:dyDescent="0.3">
      <c r="A60" s="89"/>
      <c r="B60" s="89"/>
      <c r="C60" s="89"/>
      <c r="D60" s="89"/>
      <c r="E60" s="89"/>
    </row>
    <row r="61" spans="1:5" x14ac:dyDescent="0.3">
      <c r="A61" s="89"/>
      <c r="B61" s="89"/>
      <c r="C61" s="89"/>
      <c r="D61" s="89"/>
      <c r="E61" s="89"/>
    </row>
    <row r="62" spans="1:5" x14ac:dyDescent="0.3">
      <c r="A62" s="89"/>
      <c r="B62" s="89"/>
      <c r="C62" s="89"/>
      <c r="D62" s="89"/>
      <c r="E62" s="89"/>
    </row>
    <row r="63" spans="1:5" x14ac:dyDescent="0.3">
      <c r="A63" s="89"/>
      <c r="B63" s="89"/>
      <c r="C63" s="89"/>
      <c r="D63" s="89"/>
      <c r="E63" s="89"/>
    </row>
    <row r="64" spans="1:5" x14ac:dyDescent="0.3">
      <c r="A64" s="89"/>
      <c r="B64" s="89"/>
      <c r="C64" s="89"/>
      <c r="D64" s="89"/>
      <c r="E64" s="89"/>
    </row>
    <row r="65" spans="1:5" x14ac:dyDescent="0.3">
      <c r="A65" s="89"/>
      <c r="B65" s="89"/>
      <c r="C65" s="89"/>
      <c r="D65" s="89"/>
      <c r="E65" s="89"/>
    </row>
    <row r="66" spans="1:5" x14ac:dyDescent="0.3">
      <c r="A66" s="89"/>
      <c r="B66" s="89"/>
      <c r="C66" s="89"/>
      <c r="D66" s="89"/>
      <c r="E66" s="89"/>
    </row>
    <row r="67" spans="1:5" x14ac:dyDescent="0.3">
      <c r="A67" s="89"/>
      <c r="B67" s="89"/>
      <c r="C67" s="89"/>
      <c r="D67" s="89"/>
      <c r="E67" s="89"/>
    </row>
    <row r="68" spans="1:5" x14ac:dyDescent="0.3">
      <c r="A68" s="89"/>
      <c r="B68" s="89"/>
      <c r="C68" s="89"/>
      <c r="D68" s="89"/>
      <c r="E68" s="89"/>
    </row>
    <row r="69" spans="1:5" x14ac:dyDescent="0.3">
      <c r="A69" s="89"/>
      <c r="B69" s="89"/>
      <c r="C69" s="89"/>
      <c r="D69" s="89"/>
      <c r="E69" s="89"/>
    </row>
    <row r="70" spans="1:5" x14ac:dyDescent="0.3">
      <c r="A70" s="89"/>
      <c r="B70" s="89"/>
      <c r="C70" s="89"/>
      <c r="D70" s="89"/>
      <c r="E70" s="89"/>
    </row>
    <row r="71" spans="1:5" x14ac:dyDescent="0.3">
      <c r="A71" s="89"/>
      <c r="B71" s="89"/>
      <c r="C71" s="89"/>
      <c r="D71" s="89"/>
      <c r="E71" s="89"/>
    </row>
    <row r="72" spans="1:5" x14ac:dyDescent="0.3">
      <c r="A72" s="89"/>
      <c r="B72" s="89"/>
      <c r="C72" s="89"/>
      <c r="D72" s="89"/>
      <c r="E72" s="89"/>
    </row>
    <row r="73" spans="1:5" x14ac:dyDescent="0.3">
      <c r="A73" s="89"/>
      <c r="B73" s="89"/>
      <c r="C73" s="89"/>
      <c r="D73" s="89"/>
      <c r="E73" s="89"/>
    </row>
    <row r="74" spans="1:5" x14ac:dyDescent="0.3">
      <c r="A74" s="89"/>
      <c r="B74" s="89"/>
      <c r="C74" s="89"/>
      <c r="D74" s="89"/>
      <c r="E74" s="89"/>
    </row>
    <row r="75" spans="1:5" x14ac:dyDescent="0.3">
      <c r="A75" s="89"/>
      <c r="B75" s="89"/>
      <c r="C75" s="89"/>
      <c r="D75" s="89"/>
      <c r="E75" s="89"/>
    </row>
    <row r="76" spans="1:5" x14ac:dyDescent="0.3">
      <c r="A76" s="89"/>
      <c r="B76" s="89"/>
      <c r="C76" s="89"/>
      <c r="D76" s="89"/>
      <c r="E76" s="89"/>
    </row>
    <row r="77" spans="1:5" ht="15" customHeight="1" x14ac:dyDescent="0.3">
      <c r="A77" s="89"/>
      <c r="B77" s="89"/>
      <c r="C77" s="89"/>
      <c r="D77" s="89"/>
      <c r="E77" s="89"/>
    </row>
    <row r="78" spans="1:5" x14ac:dyDescent="0.3">
      <c r="A78" s="89"/>
      <c r="B78" s="89"/>
      <c r="C78" s="89"/>
      <c r="D78" s="89"/>
      <c r="E78" s="89"/>
    </row>
    <row r="79" spans="1:5" x14ac:dyDescent="0.3">
      <c r="A79" s="89"/>
      <c r="B79" s="89"/>
      <c r="C79" s="89"/>
      <c r="D79" s="89"/>
      <c r="E79" s="89"/>
    </row>
    <row r="80" spans="1:5" x14ac:dyDescent="0.3">
      <c r="A80" s="89"/>
      <c r="B80" s="89"/>
      <c r="C80" s="89"/>
      <c r="D80" s="89"/>
      <c r="E80" s="89"/>
    </row>
    <row r="81" spans="1:5" x14ac:dyDescent="0.3">
      <c r="A81" s="89"/>
      <c r="B81" s="89"/>
      <c r="C81" s="89"/>
      <c r="D81" s="89"/>
      <c r="E81" s="89"/>
    </row>
    <row r="82" spans="1:5" x14ac:dyDescent="0.3">
      <c r="A82" s="89"/>
      <c r="B82" s="89"/>
      <c r="C82" s="89"/>
      <c r="D82" s="89"/>
      <c r="E82" s="89"/>
    </row>
    <row r="83" spans="1:5" x14ac:dyDescent="0.3">
      <c r="A83" s="89"/>
      <c r="B83" s="89"/>
      <c r="C83" s="89"/>
      <c r="D83" s="89"/>
      <c r="E83" s="89"/>
    </row>
    <row r="84" spans="1:5" x14ac:dyDescent="0.3">
      <c r="A84" s="89"/>
      <c r="B84" s="89"/>
      <c r="C84" s="89"/>
      <c r="D84" s="89"/>
      <c r="E84" s="89"/>
    </row>
    <row r="85" spans="1:5" x14ac:dyDescent="0.3">
      <c r="A85" s="89"/>
      <c r="B85" s="89"/>
      <c r="C85" s="89"/>
      <c r="D85" s="89"/>
      <c r="E85" s="89"/>
    </row>
    <row r="86" spans="1:5" x14ac:dyDescent="0.3">
      <c r="A86" s="89"/>
      <c r="B86" s="89"/>
      <c r="C86" s="89"/>
      <c r="D86" s="89"/>
      <c r="E86" s="89"/>
    </row>
    <row r="87" spans="1:5" x14ac:dyDescent="0.3">
      <c r="A87" s="89"/>
      <c r="B87" s="89"/>
      <c r="C87" s="89"/>
      <c r="D87" s="89"/>
      <c r="E87" s="89"/>
    </row>
    <row r="88" spans="1:5" x14ac:dyDescent="0.3">
      <c r="A88" s="89"/>
      <c r="B88" s="89"/>
      <c r="C88" s="89"/>
      <c r="D88" s="89"/>
      <c r="E88" s="89"/>
    </row>
    <row r="89" spans="1:5" x14ac:dyDescent="0.3">
      <c r="A89" s="89"/>
      <c r="B89" s="89"/>
      <c r="C89" s="89"/>
      <c r="D89" s="89"/>
      <c r="E89" s="89"/>
    </row>
    <row r="90" spans="1:5" x14ac:dyDescent="0.3">
      <c r="A90" s="89"/>
      <c r="B90" s="89"/>
      <c r="C90" s="89"/>
      <c r="D90" s="89"/>
      <c r="E90" s="89"/>
    </row>
    <row r="91" spans="1:5" x14ac:dyDescent="0.3">
      <c r="A91" s="89"/>
      <c r="B91" s="89"/>
      <c r="C91" s="89"/>
      <c r="D91" s="89"/>
      <c r="E91" s="89"/>
    </row>
  </sheetData>
  <mergeCells count="14">
    <mergeCell ref="A55:E55"/>
    <mergeCell ref="D1:E1"/>
    <mergeCell ref="B16:E16"/>
    <mergeCell ref="B23:E23"/>
    <mergeCell ref="B31:E31"/>
    <mergeCell ref="B37:E37"/>
    <mergeCell ref="A54:B54"/>
    <mergeCell ref="A3:A4"/>
    <mergeCell ref="B3:B4"/>
    <mergeCell ref="C3:C4"/>
    <mergeCell ref="D3:D4"/>
    <mergeCell ref="E3:E4"/>
    <mergeCell ref="B5:E5"/>
    <mergeCell ref="A2:E2"/>
  </mergeCells>
  <pageMargins left="0.23" right="0.2" top="0.43" bottom="0.4" header="0.3" footer="0.3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37" workbookViewId="0">
      <selection activeCell="C67" sqref="C67"/>
    </sheetView>
  </sheetViews>
  <sheetFormatPr defaultRowHeight="15" x14ac:dyDescent="0.25"/>
  <cols>
    <col min="1" max="1" width="5.28515625" style="17" customWidth="1"/>
    <col min="2" max="2" width="38.5703125" style="17" customWidth="1"/>
    <col min="3" max="3" width="9.7109375" style="130" customWidth="1"/>
    <col min="4" max="4" width="12.28515625" style="17" customWidth="1"/>
    <col min="5" max="5" width="12.28515625" style="17" hidden="1" customWidth="1"/>
    <col min="6" max="6" width="15.28515625" style="17" customWidth="1"/>
    <col min="7" max="7" width="18.42578125" style="17" customWidth="1"/>
    <col min="8" max="16384" width="9.140625" style="17"/>
  </cols>
  <sheetData>
    <row r="1" spans="1:8" ht="57.75" customHeight="1" x14ac:dyDescent="0.25">
      <c r="F1" s="181" t="s">
        <v>182</v>
      </c>
      <c r="G1" s="181"/>
    </row>
    <row r="2" spans="1:8" ht="42.75" customHeight="1" x14ac:dyDescent="0.25">
      <c r="A2" s="182" t="s">
        <v>155</v>
      </c>
      <c r="B2" s="182"/>
      <c r="C2" s="182"/>
      <c r="D2" s="182"/>
      <c r="E2" s="182"/>
      <c r="F2" s="182"/>
      <c r="G2" s="182"/>
    </row>
    <row r="3" spans="1:8" ht="19.5" customHeight="1" x14ac:dyDescent="0.3">
      <c r="A3" s="185"/>
      <c r="B3" s="185"/>
      <c r="C3" s="185"/>
      <c r="D3" s="185"/>
      <c r="E3" s="93"/>
      <c r="G3" s="117" t="s">
        <v>48</v>
      </c>
    </row>
    <row r="4" spans="1:8" ht="13.5" customHeight="1" x14ac:dyDescent="0.25">
      <c r="A4" s="170" t="s">
        <v>0</v>
      </c>
      <c r="B4" s="183" t="s">
        <v>153</v>
      </c>
      <c r="C4" s="178" t="s">
        <v>204</v>
      </c>
      <c r="D4" s="178" t="s">
        <v>203</v>
      </c>
      <c r="E4" s="179" t="s">
        <v>183</v>
      </c>
      <c r="F4" s="183" t="s">
        <v>86</v>
      </c>
      <c r="G4" s="170" t="s">
        <v>154</v>
      </c>
    </row>
    <row r="5" spans="1:8" ht="42" customHeight="1" x14ac:dyDescent="0.25">
      <c r="A5" s="170"/>
      <c r="B5" s="184"/>
      <c r="C5" s="178"/>
      <c r="D5" s="178"/>
      <c r="E5" s="180"/>
      <c r="F5" s="184"/>
      <c r="G5" s="170"/>
    </row>
    <row r="6" spans="1:8" ht="12.75" customHeight="1" x14ac:dyDescent="0.25">
      <c r="A6" s="109">
        <v>1</v>
      </c>
      <c r="B6" s="109">
        <v>2</v>
      </c>
      <c r="C6" s="109">
        <v>3</v>
      </c>
      <c r="D6" s="109">
        <v>4</v>
      </c>
      <c r="E6" s="109">
        <v>5</v>
      </c>
      <c r="F6" s="109">
        <v>5</v>
      </c>
      <c r="G6" s="109">
        <v>6</v>
      </c>
    </row>
    <row r="7" spans="1:8" ht="15" customHeight="1" x14ac:dyDescent="0.25">
      <c r="A7" s="52">
        <v>1</v>
      </c>
      <c r="B7" s="78" t="s">
        <v>2</v>
      </c>
      <c r="C7" s="77">
        <v>1</v>
      </c>
      <c r="D7" s="52">
        <v>1</v>
      </c>
      <c r="E7" s="52">
        <f>C7*D7</f>
        <v>1</v>
      </c>
      <c r="F7" s="53">
        <v>180000</v>
      </c>
      <c r="G7" s="53">
        <f>F7*C7*D7</f>
        <v>180000</v>
      </c>
      <c r="H7" s="62"/>
    </row>
    <row r="8" spans="1:8" x14ac:dyDescent="0.25">
      <c r="A8" s="52">
        <v>2</v>
      </c>
      <c r="B8" s="78" t="s">
        <v>28</v>
      </c>
      <c r="C8" s="77">
        <v>1</v>
      </c>
      <c r="D8" s="52">
        <v>1</v>
      </c>
      <c r="E8" s="52">
        <f t="shared" ref="E8:E9" si="0">C8*D8</f>
        <v>1</v>
      </c>
      <c r="F8" s="53">
        <v>115000</v>
      </c>
      <c r="G8" s="53">
        <f t="shared" ref="G8:G27" si="1">F8*C8*D8</f>
        <v>115000</v>
      </c>
      <c r="H8" s="62"/>
    </row>
    <row r="9" spans="1:8" x14ac:dyDescent="0.25">
      <c r="A9" s="52">
        <v>3</v>
      </c>
      <c r="B9" s="78" t="s">
        <v>17</v>
      </c>
      <c r="C9" s="77">
        <v>1</v>
      </c>
      <c r="D9" s="52">
        <v>1</v>
      </c>
      <c r="E9" s="52">
        <f t="shared" si="0"/>
        <v>1</v>
      </c>
      <c r="F9" s="53">
        <v>91275</v>
      </c>
      <c r="G9" s="53">
        <f t="shared" si="1"/>
        <v>91275</v>
      </c>
      <c r="H9" s="62"/>
    </row>
    <row r="10" spans="1:8" s="41" customFormat="1" x14ac:dyDescent="0.25">
      <c r="A10" s="110"/>
      <c r="B10" s="111" t="s">
        <v>29</v>
      </c>
      <c r="C10" s="131"/>
      <c r="D10" s="110"/>
      <c r="E10" s="110"/>
      <c r="F10" s="53"/>
      <c r="G10" s="53"/>
      <c r="H10" s="63"/>
    </row>
    <row r="11" spans="1:8" ht="19.5" customHeight="1" x14ac:dyDescent="0.25">
      <c r="A11" s="52">
        <v>4</v>
      </c>
      <c r="B11" s="78" t="s">
        <v>30</v>
      </c>
      <c r="C11" s="77">
        <v>1</v>
      </c>
      <c r="D11" s="52">
        <v>1</v>
      </c>
      <c r="E11" s="52">
        <f>C11*D11</f>
        <v>1</v>
      </c>
      <c r="F11" s="53">
        <v>115000</v>
      </c>
      <c r="G11" s="53">
        <f t="shared" si="1"/>
        <v>115000</v>
      </c>
      <c r="H11" s="62"/>
    </row>
    <row r="12" spans="1:8" x14ac:dyDescent="0.25">
      <c r="A12" s="52">
        <v>5</v>
      </c>
      <c r="B12" s="72" t="s">
        <v>31</v>
      </c>
      <c r="C12" s="77">
        <v>4</v>
      </c>
      <c r="D12" s="52">
        <v>0.625</v>
      </c>
      <c r="E12" s="52">
        <f t="shared" ref="E12:E27" si="2">C12*D12</f>
        <v>2.5</v>
      </c>
      <c r="F12" s="53">
        <v>93312</v>
      </c>
      <c r="G12" s="53">
        <f t="shared" si="1"/>
        <v>233280</v>
      </c>
      <c r="H12" s="62"/>
    </row>
    <row r="13" spans="1:8" x14ac:dyDescent="0.25">
      <c r="A13" s="52">
        <v>6</v>
      </c>
      <c r="B13" s="72" t="s">
        <v>31</v>
      </c>
      <c r="C13" s="77">
        <v>6</v>
      </c>
      <c r="D13" s="52">
        <v>0.625</v>
      </c>
      <c r="E13" s="52">
        <f t="shared" si="2"/>
        <v>3.75</v>
      </c>
      <c r="F13" s="53">
        <v>96275</v>
      </c>
      <c r="G13" s="53">
        <f t="shared" si="1"/>
        <v>361031.25</v>
      </c>
      <c r="H13" s="62"/>
    </row>
    <row r="14" spans="1:8" x14ac:dyDescent="0.25">
      <c r="A14" s="52">
        <v>7</v>
      </c>
      <c r="B14" s="72" t="s">
        <v>49</v>
      </c>
      <c r="C14" s="77">
        <v>1</v>
      </c>
      <c r="D14" s="52">
        <v>0.75</v>
      </c>
      <c r="E14" s="52">
        <f t="shared" si="2"/>
        <v>0.75</v>
      </c>
      <c r="F14" s="53">
        <v>88312</v>
      </c>
      <c r="G14" s="53">
        <f t="shared" si="1"/>
        <v>66234</v>
      </c>
      <c r="H14" s="62"/>
    </row>
    <row r="15" spans="1:8" x14ac:dyDescent="0.25">
      <c r="A15" s="52">
        <v>8</v>
      </c>
      <c r="B15" s="78" t="s">
        <v>33</v>
      </c>
      <c r="C15" s="77">
        <v>1</v>
      </c>
      <c r="D15" s="52">
        <v>1</v>
      </c>
      <c r="E15" s="52">
        <f t="shared" si="2"/>
        <v>1</v>
      </c>
      <c r="F15" s="53">
        <v>88312</v>
      </c>
      <c r="G15" s="53">
        <f t="shared" si="1"/>
        <v>88312</v>
      </c>
      <c r="H15" s="62"/>
    </row>
    <row r="16" spans="1:8" x14ac:dyDescent="0.25">
      <c r="A16" s="52">
        <v>9</v>
      </c>
      <c r="B16" s="78" t="s">
        <v>34</v>
      </c>
      <c r="C16" s="77">
        <v>1</v>
      </c>
      <c r="D16" s="52">
        <v>1</v>
      </c>
      <c r="E16" s="52">
        <f t="shared" si="2"/>
        <v>1</v>
      </c>
      <c r="F16" s="53">
        <v>91275</v>
      </c>
      <c r="G16" s="53">
        <f t="shared" si="1"/>
        <v>91275</v>
      </c>
      <c r="H16" s="62"/>
    </row>
    <row r="17" spans="1:8" x14ac:dyDescent="0.25">
      <c r="A17" s="52">
        <v>10</v>
      </c>
      <c r="B17" s="72" t="s">
        <v>35</v>
      </c>
      <c r="C17" s="77">
        <v>3</v>
      </c>
      <c r="D17" s="52">
        <v>1</v>
      </c>
      <c r="E17" s="52">
        <f t="shared" si="2"/>
        <v>3</v>
      </c>
      <c r="F17" s="53">
        <v>94275</v>
      </c>
      <c r="G17" s="53">
        <f t="shared" si="1"/>
        <v>282825</v>
      </c>
      <c r="H17" s="62"/>
    </row>
    <row r="18" spans="1:8" x14ac:dyDescent="0.25">
      <c r="A18" s="52">
        <v>11</v>
      </c>
      <c r="B18" s="72" t="s">
        <v>35</v>
      </c>
      <c r="C18" s="77">
        <v>2</v>
      </c>
      <c r="D18" s="52">
        <v>1</v>
      </c>
      <c r="E18" s="52">
        <f t="shared" si="2"/>
        <v>2</v>
      </c>
      <c r="F18" s="53">
        <v>91312</v>
      </c>
      <c r="G18" s="53">
        <f t="shared" si="1"/>
        <v>182624</v>
      </c>
      <c r="H18" s="62"/>
    </row>
    <row r="19" spans="1:8" x14ac:dyDescent="0.25">
      <c r="A19" s="52">
        <v>12</v>
      </c>
      <c r="B19" s="72" t="s">
        <v>36</v>
      </c>
      <c r="C19" s="77">
        <v>1</v>
      </c>
      <c r="D19" s="52">
        <v>1.25</v>
      </c>
      <c r="E19" s="52">
        <f t="shared" si="2"/>
        <v>1.25</v>
      </c>
      <c r="F19" s="53">
        <v>91275</v>
      </c>
      <c r="G19" s="53">
        <f t="shared" si="1"/>
        <v>114093.75</v>
      </c>
      <c r="H19" s="62"/>
    </row>
    <row r="20" spans="1:8" ht="22.5" customHeight="1" x14ac:dyDescent="0.25">
      <c r="A20" s="52">
        <v>13</v>
      </c>
      <c r="B20" s="72" t="s">
        <v>37</v>
      </c>
      <c r="C20" s="77">
        <v>1</v>
      </c>
      <c r="D20" s="52">
        <v>1</v>
      </c>
      <c r="E20" s="52">
        <f t="shared" si="2"/>
        <v>1</v>
      </c>
      <c r="F20" s="53">
        <v>88312</v>
      </c>
      <c r="G20" s="53">
        <f t="shared" si="1"/>
        <v>88312</v>
      </c>
      <c r="H20" s="62"/>
    </row>
    <row r="21" spans="1:8" x14ac:dyDescent="0.25">
      <c r="A21" s="52">
        <v>14</v>
      </c>
      <c r="B21" s="72" t="s">
        <v>38</v>
      </c>
      <c r="C21" s="77">
        <v>1</v>
      </c>
      <c r="D21" s="52">
        <v>1</v>
      </c>
      <c r="E21" s="52">
        <f t="shared" si="2"/>
        <v>1</v>
      </c>
      <c r="F21" s="53">
        <v>91275</v>
      </c>
      <c r="G21" s="53">
        <f t="shared" si="1"/>
        <v>91275</v>
      </c>
      <c r="H21" s="62"/>
    </row>
    <row r="22" spans="1:8" x14ac:dyDescent="0.25">
      <c r="A22" s="52">
        <v>15</v>
      </c>
      <c r="B22" s="78" t="s">
        <v>18</v>
      </c>
      <c r="C22" s="77">
        <v>1</v>
      </c>
      <c r="D22" s="52">
        <v>1</v>
      </c>
      <c r="E22" s="52">
        <f t="shared" si="2"/>
        <v>1</v>
      </c>
      <c r="F22" s="53">
        <v>88312</v>
      </c>
      <c r="G22" s="53">
        <f t="shared" si="1"/>
        <v>88312</v>
      </c>
      <c r="H22" s="62"/>
    </row>
    <row r="23" spans="1:8" x14ac:dyDescent="0.25">
      <c r="A23" s="52">
        <v>16</v>
      </c>
      <c r="B23" s="78" t="s">
        <v>39</v>
      </c>
      <c r="C23" s="77">
        <v>1</v>
      </c>
      <c r="D23" s="52">
        <v>1</v>
      </c>
      <c r="E23" s="52">
        <f t="shared" si="2"/>
        <v>1</v>
      </c>
      <c r="F23" s="53">
        <v>91275</v>
      </c>
      <c r="G23" s="53">
        <f t="shared" si="1"/>
        <v>91275</v>
      </c>
      <c r="H23" s="62"/>
    </row>
    <row r="24" spans="1:8" x14ac:dyDescent="0.25">
      <c r="A24" s="52">
        <v>17</v>
      </c>
      <c r="B24" s="78" t="s">
        <v>50</v>
      </c>
      <c r="C24" s="77">
        <v>1</v>
      </c>
      <c r="D24" s="52">
        <v>1</v>
      </c>
      <c r="E24" s="52">
        <f t="shared" si="2"/>
        <v>1</v>
      </c>
      <c r="F24" s="53">
        <v>91275</v>
      </c>
      <c r="G24" s="53">
        <f t="shared" si="1"/>
        <v>91275</v>
      </c>
      <c r="H24" s="62"/>
    </row>
    <row r="25" spans="1:8" x14ac:dyDescent="0.25">
      <c r="A25" s="52">
        <v>18</v>
      </c>
      <c r="B25" s="72" t="s">
        <v>41</v>
      </c>
      <c r="C25" s="77">
        <v>1</v>
      </c>
      <c r="D25" s="52">
        <v>0.25</v>
      </c>
      <c r="E25" s="52">
        <f t="shared" si="2"/>
        <v>0.25</v>
      </c>
      <c r="F25" s="53">
        <v>88312</v>
      </c>
      <c r="G25" s="53">
        <f t="shared" si="1"/>
        <v>22078</v>
      </c>
      <c r="H25" s="62"/>
    </row>
    <row r="26" spans="1:8" x14ac:dyDescent="0.25">
      <c r="A26" s="52">
        <v>19</v>
      </c>
      <c r="B26" s="72" t="s">
        <v>42</v>
      </c>
      <c r="C26" s="77">
        <v>1</v>
      </c>
      <c r="D26" s="52">
        <v>1</v>
      </c>
      <c r="E26" s="52">
        <f t="shared" si="2"/>
        <v>1</v>
      </c>
      <c r="F26" s="53">
        <v>88312</v>
      </c>
      <c r="G26" s="53">
        <f t="shared" si="1"/>
        <v>88312</v>
      </c>
      <c r="H26" s="62"/>
    </row>
    <row r="27" spans="1:8" x14ac:dyDescent="0.25">
      <c r="A27" s="52">
        <v>20</v>
      </c>
      <c r="B27" s="72" t="s">
        <v>25</v>
      </c>
      <c r="C27" s="77">
        <v>1</v>
      </c>
      <c r="D27" s="52">
        <v>1</v>
      </c>
      <c r="E27" s="52">
        <f t="shared" si="2"/>
        <v>1</v>
      </c>
      <c r="F27" s="53">
        <v>88312</v>
      </c>
      <c r="G27" s="53">
        <f t="shared" si="1"/>
        <v>88312</v>
      </c>
      <c r="H27" s="62"/>
    </row>
    <row r="28" spans="1:8" s="42" customFormat="1" x14ac:dyDescent="0.25">
      <c r="A28" s="186" t="s">
        <v>51</v>
      </c>
      <c r="B28" s="187"/>
      <c r="C28" s="112">
        <f>SUM(C7:C27)</f>
        <v>31</v>
      </c>
      <c r="D28" s="113">
        <f>SUM(D7:D27)</f>
        <v>18.5</v>
      </c>
      <c r="E28" s="113">
        <f>SUM(E7:E27)</f>
        <v>26.5</v>
      </c>
      <c r="F28" s="53"/>
      <c r="G28" s="105">
        <f>SUM(G7:G27)</f>
        <v>2570101</v>
      </c>
      <c r="H28" s="64"/>
    </row>
    <row r="29" spans="1:8" s="41" customFormat="1" ht="20.25" customHeight="1" x14ac:dyDescent="0.25">
      <c r="A29" s="110"/>
      <c r="B29" s="114" t="s">
        <v>52</v>
      </c>
      <c r="C29" s="131"/>
      <c r="D29" s="110"/>
      <c r="E29" s="110"/>
      <c r="F29" s="53"/>
      <c r="G29" s="53"/>
      <c r="H29" s="63"/>
    </row>
    <row r="30" spans="1:8" ht="24.75" customHeight="1" x14ac:dyDescent="0.25">
      <c r="A30" s="52">
        <v>21</v>
      </c>
      <c r="B30" s="78" t="s">
        <v>30</v>
      </c>
      <c r="C30" s="77">
        <v>1</v>
      </c>
      <c r="D30" s="52">
        <v>0.5</v>
      </c>
      <c r="E30" s="52">
        <f>C30*D30</f>
        <v>0.5</v>
      </c>
      <c r="F30" s="53">
        <v>115000</v>
      </c>
      <c r="G30" s="53">
        <f>F30*D30*C30</f>
        <v>57500</v>
      </c>
      <c r="H30" s="62"/>
    </row>
    <row r="31" spans="1:8" x14ac:dyDescent="0.25">
      <c r="A31" s="52">
        <v>22</v>
      </c>
      <c r="B31" s="72" t="s">
        <v>31</v>
      </c>
      <c r="C31" s="77">
        <v>2</v>
      </c>
      <c r="D31" s="52">
        <v>0.56000000000000005</v>
      </c>
      <c r="E31" s="52">
        <f t="shared" ref="E31:E36" si="3">C31*D31</f>
        <v>1.1200000000000001</v>
      </c>
      <c r="F31" s="53">
        <v>96275</v>
      </c>
      <c r="G31" s="53">
        <f t="shared" ref="G31:G62" si="4">F31*D31*C31</f>
        <v>107828.00000000001</v>
      </c>
      <c r="H31" s="62"/>
    </row>
    <row r="32" spans="1:8" x14ac:dyDescent="0.25">
      <c r="A32" s="52">
        <v>23</v>
      </c>
      <c r="B32" s="78" t="s">
        <v>33</v>
      </c>
      <c r="C32" s="77">
        <v>1</v>
      </c>
      <c r="D32" s="52">
        <v>0.75</v>
      </c>
      <c r="E32" s="52">
        <f t="shared" si="3"/>
        <v>0.75</v>
      </c>
      <c r="F32" s="53">
        <v>91275</v>
      </c>
      <c r="G32" s="53">
        <f t="shared" si="4"/>
        <v>68456.25</v>
      </c>
      <c r="H32" s="62"/>
    </row>
    <row r="33" spans="1:8" x14ac:dyDescent="0.25">
      <c r="A33" s="52">
        <v>24</v>
      </c>
      <c r="B33" s="72" t="s">
        <v>35</v>
      </c>
      <c r="C33" s="77">
        <v>1</v>
      </c>
      <c r="D33" s="52">
        <v>1</v>
      </c>
      <c r="E33" s="52">
        <f t="shared" si="3"/>
        <v>1</v>
      </c>
      <c r="F33" s="53">
        <v>94275</v>
      </c>
      <c r="G33" s="53">
        <f t="shared" si="4"/>
        <v>94275</v>
      </c>
      <c r="H33" s="62"/>
    </row>
    <row r="34" spans="1:8" x14ac:dyDescent="0.25">
      <c r="A34" s="52">
        <v>25</v>
      </c>
      <c r="B34" s="78" t="s">
        <v>39</v>
      </c>
      <c r="C34" s="77">
        <v>1</v>
      </c>
      <c r="D34" s="52">
        <v>0.5</v>
      </c>
      <c r="E34" s="52">
        <f t="shared" si="3"/>
        <v>0.5</v>
      </c>
      <c r="F34" s="53">
        <v>91275</v>
      </c>
      <c r="G34" s="53">
        <f t="shared" si="4"/>
        <v>45637.5</v>
      </c>
      <c r="H34" s="62"/>
    </row>
    <row r="35" spans="1:8" x14ac:dyDescent="0.25">
      <c r="A35" s="52">
        <v>26</v>
      </c>
      <c r="B35" s="78" t="s">
        <v>24</v>
      </c>
      <c r="C35" s="77">
        <v>1</v>
      </c>
      <c r="D35" s="52">
        <v>0.5</v>
      </c>
      <c r="E35" s="52">
        <f t="shared" si="3"/>
        <v>0.5</v>
      </c>
      <c r="F35" s="53">
        <v>91275</v>
      </c>
      <c r="G35" s="53">
        <f t="shared" si="4"/>
        <v>45637.5</v>
      </c>
      <c r="H35" s="62"/>
    </row>
    <row r="36" spans="1:8" x14ac:dyDescent="0.25">
      <c r="A36" s="52">
        <v>27</v>
      </c>
      <c r="B36" s="72" t="s">
        <v>38</v>
      </c>
      <c r="C36" s="77">
        <v>1</v>
      </c>
      <c r="D36" s="52">
        <v>0.5</v>
      </c>
      <c r="E36" s="52">
        <f t="shared" si="3"/>
        <v>0.5</v>
      </c>
      <c r="F36" s="53">
        <v>91275</v>
      </c>
      <c r="G36" s="53">
        <f t="shared" si="4"/>
        <v>45637.5</v>
      </c>
      <c r="H36" s="62"/>
    </row>
    <row r="37" spans="1:8" s="42" customFormat="1" x14ac:dyDescent="0.25">
      <c r="A37" s="186" t="s">
        <v>53</v>
      </c>
      <c r="B37" s="187"/>
      <c r="C37" s="112">
        <f>SUM(C30:C36)</f>
        <v>8</v>
      </c>
      <c r="D37" s="113">
        <f>SUM(D30:D36)</f>
        <v>4.3100000000000005</v>
      </c>
      <c r="E37" s="113">
        <f>SUM(E30:E36)</f>
        <v>4.87</v>
      </c>
      <c r="F37" s="53"/>
      <c r="G37" s="105">
        <f>SUM(G30:G36)</f>
        <v>464971.75</v>
      </c>
      <c r="H37" s="64"/>
    </row>
    <row r="38" spans="1:8" s="41" customFormat="1" ht="18" customHeight="1" x14ac:dyDescent="0.25">
      <c r="A38" s="110"/>
      <c r="B38" s="114" t="s">
        <v>54</v>
      </c>
      <c r="C38" s="131"/>
      <c r="D38" s="110"/>
      <c r="E38" s="110"/>
      <c r="F38" s="53"/>
      <c r="G38" s="53"/>
      <c r="H38" s="63"/>
    </row>
    <row r="39" spans="1:8" ht="25.5" customHeight="1" x14ac:dyDescent="0.25">
      <c r="A39" s="52">
        <v>28</v>
      </c>
      <c r="B39" s="78" t="s">
        <v>30</v>
      </c>
      <c r="C39" s="77">
        <v>1</v>
      </c>
      <c r="D39" s="52">
        <v>0.5</v>
      </c>
      <c r="E39" s="52">
        <f>C39*D39</f>
        <v>0.5</v>
      </c>
      <c r="F39" s="53">
        <v>115000</v>
      </c>
      <c r="G39" s="53">
        <f t="shared" si="4"/>
        <v>57500</v>
      </c>
      <c r="H39" s="62"/>
    </row>
    <row r="40" spans="1:8" x14ac:dyDescent="0.25">
      <c r="A40" s="52">
        <v>29</v>
      </c>
      <c r="B40" s="72" t="s">
        <v>31</v>
      </c>
      <c r="C40" s="77">
        <v>2</v>
      </c>
      <c r="D40" s="52">
        <v>0.56000000000000005</v>
      </c>
      <c r="E40" s="52">
        <f t="shared" ref="E40:E44" si="5">C40*D40</f>
        <v>1.1200000000000001</v>
      </c>
      <c r="F40" s="53">
        <v>96275</v>
      </c>
      <c r="G40" s="53">
        <f t="shared" si="4"/>
        <v>107828.00000000001</v>
      </c>
      <c r="H40" s="62"/>
    </row>
    <row r="41" spans="1:8" x14ac:dyDescent="0.25">
      <c r="A41" s="52">
        <v>30</v>
      </c>
      <c r="B41" s="78" t="s">
        <v>33</v>
      </c>
      <c r="C41" s="77">
        <v>1</v>
      </c>
      <c r="D41" s="52">
        <v>0.5</v>
      </c>
      <c r="E41" s="52">
        <f t="shared" si="5"/>
        <v>0.5</v>
      </c>
      <c r="F41" s="53">
        <v>88312</v>
      </c>
      <c r="G41" s="53">
        <f t="shared" si="4"/>
        <v>44156</v>
      </c>
      <c r="H41" s="62"/>
    </row>
    <row r="42" spans="1:8" x14ac:dyDescent="0.25">
      <c r="A42" s="52">
        <v>31</v>
      </c>
      <c r="B42" s="72" t="s">
        <v>35</v>
      </c>
      <c r="C42" s="77">
        <v>1</v>
      </c>
      <c r="D42" s="52">
        <v>1</v>
      </c>
      <c r="E42" s="52">
        <f t="shared" si="5"/>
        <v>1</v>
      </c>
      <c r="F42" s="53">
        <v>94275</v>
      </c>
      <c r="G42" s="53">
        <f t="shared" si="4"/>
        <v>94275</v>
      </c>
      <c r="H42" s="62"/>
    </row>
    <row r="43" spans="1:8" x14ac:dyDescent="0.25">
      <c r="A43" s="52">
        <v>32</v>
      </c>
      <c r="B43" s="78" t="s">
        <v>39</v>
      </c>
      <c r="C43" s="77">
        <v>1</v>
      </c>
      <c r="D43" s="52">
        <v>0.5</v>
      </c>
      <c r="E43" s="52">
        <f t="shared" si="5"/>
        <v>0.5</v>
      </c>
      <c r="F43" s="53">
        <v>91275</v>
      </c>
      <c r="G43" s="53">
        <f t="shared" si="4"/>
        <v>45637.5</v>
      </c>
      <c r="H43" s="62"/>
    </row>
    <row r="44" spans="1:8" x14ac:dyDescent="0.25">
      <c r="A44" s="52">
        <v>33</v>
      </c>
      <c r="B44" s="72" t="s">
        <v>24</v>
      </c>
      <c r="C44" s="77">
        <v>1</v>
      </c>
      <c r="D44" s="52">
        <v>0.5</v>
      </c>
      <c r="E44" s="52">
        <f t="shared" si="5"/>
        <v>0.5</v>
      </c>
      <c r="F44" s="53">
        <v>91275</v>
      </c>
      <c r="G44" s="53">
        <f t="shared" si="4"/>
        <v>45637.5</v>
      </c>
      <c r="H44" s="62"/>
    </row>
    <row r="45" spans="1:8" s="42" customFormat="1" ht="18.75" customHeight="1" x14ac:dyDescent="0.25">
      <c r="A45" s="186" t="s">
        <v>196</v>
      </c>
      <c r="B45" s="187"/>
      <c r="C45" s="112">
        <f>SUM(C39:C44)</f>
        <v>7</v>
      </c>
      <c r="D45" s="113">
        <f>SUM(D39:D44)</f>
        <v>3.56</v>
      </c>
      <c r="E45" s="113">
        <f>SUM(E39:E44)</f>
        <v>4.12</v>
      </c>
      <c r="F45" s="53"/>
      <c r="G45" s="105">
        <f>SUM(G39:G44)</f>
        <v>395034</v>
      </c>
      <c r="H45" s="64"/>
    </row>
    <row r="46" spans="1:8" s="41" customFormat="1" ht="20.25" customHeight="1" x14ac:dyDescent="0.25">
      <c r="A46" s="110"/>
      <c r="B46" s="114" t="s">
        <v>55</v>
      </c>
      <c r="C46" s="131"/>
      <c r="D46" s="110"/>
      <c r="E46" s="110"/>
      <c r="F46" s="53"/>
      <c r="G46" s="53"/>
      <c r="H46" s="63"/>
    </row>
    <row r="47" spans="1:8" ht="22.5" customHeight="1" x14ac:dyDescent="0.25">
      <c r="A47" s="52">
        <v>34</v>
      </c>
      <c r="B47" s="78" t="s">
        <v>30</v>
      </c>
      <c r="C47" s="77">
        <v>1</v>
      </c>
      <c r="D47" s="52">
        <v>0.5</v>
      </c>
      <c r="E47" s="52">
        <f>C47*D47</f>
        <v>0.5</v>
      </c>
      <c r="F47" s="53">
        <v>115000</v>
      </c>
      <c r="G47" s="53">
        <f t="shared" si="4"/>
        <v>57500</v>
      </c>
      <c r="H47" s="62"/>
    </row>
    <row r="48" spans="1:8" x14ac:dyDescent="0.25">
      <c r="A48" s="52">
        <v>35</v>
      </c>
      <c r="B48" s="72" t="s">
        <v>31</v>
      </c>
      <c r="C48" s="77">
        <v>2</v>
      </c>
      <c r="D48" s="52">
        <v>0.56000000000000005</v>
      </c>
      <c r="E48" s="52">
        <f t="shared" ref="E48:E51" si="6">C48*D48</f>
        <v>1.1200000000000001</v>
      </c>
      <c r="F48" s="53">
        <v>96275</v>
      </c>
      <c r="G48" s="53">
        <f t="shared" si="4"/>
        <v>107828.00000000001</v>
      </c>
      <c r="H48" s="62"/>
    </row>
    <row r="49" spans="1:8" x14ac:dyDescent="0.25">
      <c r="A49" s="52">
        <v>36</v>
      </c>
      <c r="B49" s="78" t="s">
        <v>33</v>
      </c>
      <c r="C49" s="77">
        <v>1</v>
      </c>
      <c r="D49" s="52">
        <v>0.5</v>
      </c>
      <c r="E49" s="52">
        <f t="shared" si="6"/>
        <v>0.5</v>
      </c>
      <c r="F49" s="53">
        <v>91275</v>
      </c>
      <c r="G49" s="53">
        <f t="shared" si="4"/>
        <v>45637.5</v>
      </c>
      <c r="H49" s="62"/>
    </row>
    <row r="50" spans="1:8" x14ac:dyDescent="0.25">
      <c r="A50" s="52">
        <v>37</v>
      </c>
      <c r="B50" s="72" t="s">
        <v>35</v>
      </c>
      <c r="C50" s="77">
        <v>1</v>
      </c>
      <c r="D50" s="52">
        <v>1</v>
      </c>
      <c r="E50" s="52">
        <f t="shared" si="6"/>
        <v>1</v>
      </c>
      <c r="F50" s="53">
        <v>94275</v>
      </c>
      <c r="G50" s="53">
        <f t="shared" si="4"/>
        <v>94275</v>
      </c>
      <c r="H50" s="62"/>
    </row>
    <row r="51" spans="1:8" x14ac:dyDescent="0.25">
      <c r="A51" s="52">
        <v>38</v>
      </c>
      <c r="B51" s="78" t="s">
        <v>39</v>
      </c>
      <c r="C51" s="77">
        <v>1</v>
      </c>
      <c r="D51" s="52">
        <v>0.5</v>
      </c>
      <c r="E51" s="52">
        <f t="shared" si="6"/>
        <v>0.5</v>
      </c>
      <c r="F51" s="53">
        <v>91275</v>
      </c>
      <c r="G51" s="53">
        <f t="shared" si="4"/>
        <v>45637.5</v>
      </c>
      <c r="H51" s="62"/>
    </row>
    <row r="52" spans="1:8" s="42" customFormat="1" ht="15.75" customHeight="1" x14ac:dyDescent="0.25">
      <c r="A52" s="186" t="s">
        <v>195</v>
      </c>
      <c r="B52" s="187"/>
      <c r="C52" s="112">
        <f>SUM(C47:C51)</f>
        <v>6</v>
      </c>
      <c r="D52" s="113">
        <f>SUM(D47:D51)</f>
        <v>3.06</v>
      </c>
      <c r="E52" s="113">
        <f>SUM(E47:E51)</f>
        <v>3.62</v>
      </c>
      <c r="F52" s="53"/>
      <c r="G52" s="105">
        <f>SUM(G47:G51)</f>
        <v>350878</v>
      </c>
      <c r="H52" s="64"/>
    </row>
    <row r="53" spans="1:8" s="41" customFormat="1" ht="19.5" customHeight="1" x14ac:dyDescent="0.25">
      <c r="A53" s="110"/>
      <c r="B53" s="114" t="s">
        <v>56</v>
      </c>
      <c r="C53" s="131"/>
      <c r="D53" s="110"/>
      <c r="E53" s="110"/>
      <c r="F53" s="53"/>
      <c r="G53" s="53"/>
      <c r="H53" s="63"/>
    </row>
    <row r="54" spans="1:8" ht="27" customHeight="1" x14ac:dyDescent="0.25">
      <c r="A54" s="52">
        <v>39</v>
      </c>
      <c r="B54" s="78" t="s">
        <v>30</v>
      </c>
      <c r="C54" s="77">
        <v>1</v>
      </c>
      <c r="D54" s="52">
        <v>0.5</v>
      </c>
      <c r="E54" s="52">
        <f>C54*D54</f>
        <v>0.5</v>
      </c>
      <c r="F54" s="53">
        <v>115000</v>
      </c>
      <c r="G54" s="53">
        <f t="shared" si="4"/>
        <v>57500</v>
      </c>
      <c r="H54" s="62"/>
    </row>
    <row r="55" spans="1:8" x14ac:dyDescent="0.25">
      <c r="A55" s="52">
        <v>40</v>
      </c>
      <c r="B55" s="72" t="s">
        <v>31</v>
      </c>
      <c r="C55" s="77">
        <v>2</v>
      </c>
      <c r="D55" s="52">
        <v>0.56000000000000005</v>
      </c>
      <c r="E55" s="52">
        <f t="shared" ref="E55:E59" si="7">C55*D55</f>
        <v>1.1200000000000001</v>
      </c>
      <c r="F55" s="53">
        <v>96275</v>
      </c>
      <c r="G55" s="53">
        <f t="shared" si="4"/>
        <v>107828.00000000001</v>
      </c>
      <c r="H55" s="62"/>
    </row>
    <row r="56" spans="1:8" x14ac:dyDescent="0.25">
      <c r="A56" s="52">
        <v>41</v>
      </c>
      <c r="B56" s="78" t="s">
        <v>33</v>
      </c>
      <c r="C56" s="77">
        <v>1</v>
      </c>
      <c r="D56" s="52">
        <v>0.75</v>
      </c>
      <c r="E56" s="52">
        <f t="shared" si="7"/>
        <v>0.75</v>
      </c>
      <c r="F56" s="53">
        <v>91275</v>
      </c>
      <c r="G56" s="53">
        <f t="shared" si="4"/>
        <v>68456.25</v>
      </c>
      <c r="H56" s="62"/>
    </row>
    <row r="57" spans="1:8" x14ac:dyDescent="0.25">
      <c r="A57" s="52">
        <v>42</v>
      </c>
      <c r="B57" s="72" t="s">
        <v>35</v>
      </c>
      <c r="C57" s="77">
        <v>1</v>
      </c>
      <c r="D57" s="52">
        <v>1</v>
      </c>
      <c r="E57" s="52">
        <f t="shared" si="7"/>
        <v>1</v>
      </c>
      <c r="F57" s="53">
        <v>94275</v>
      </c>
      <c r="G57" s="53">
        <f t="shared" si="4"/>
        <v>94275</v>
      </c>
      <c r="H57" s="62"/>
    </row>
    <row r="58" spans="1:8" x14ac:dyDescent="0.25">
      <c r="A58" s="52">
        <v>43</v>
      </c>
      <c r="B58" s="78" t="s">
        <v>39</v>
      </c>
      <c r="C58" s="77">
        <v>1</v>
      </c>
      <c r="D58" s="52">
        <v>0.5</v>
      </c>
      <c r="E58" s="52">
        <f t="shared" si="7"/>
        <v>0.5</v>
      </c>
      <c r="F58" s="53">
        <v>91275</v>
      </c>
      <c r="G58" s="53">
        <f t="shared" si="4"/>
        <v>45637.5</v>
      </c>
      <c r="H58" s="62"/>
    </row>
    <row r="59" spans="1:8" x14ac:dyDescent="0.25">
      <c r="A59" s="52">
        <v>44</v>
      </c>
      <c r="B59" s="72" t="s">
        <v>38</v>
      </c>
      <c r="C59" s="77">
        <v>1</v>
      </c>
      <c r="D59" s="52">
        <v>0.5</v>
      </c>
      <c r="E59" s="52">
        <f t="shared" si="7"/>
        <v>0.5</v>
      </c>
      <c r="F59" s="53">
        <v>91275</v>
      </c>
      <c r="G59" s="53">
        <f t="shared" si="4"/>
        <v>45637.5</v>
      </c>
      <c r="H59" s="62"/>
    </row>
    <row r="60" spans="1:8" s="42" customFormat="1" ht="18.75" customHeight="1" x14ac:dyDescent="0.25">
      <c r="A60" s="186" t="s">
        <v>57</v>
      </c>
      <c r="B60" s="187"/>
      <c r="C60" s="112">
        <f>SUM(C54:C59)</f>
        <v>7</v>
      </c>
      <c r="D60" s="113">
        <f>SUM(D54:D59)</f>
        <v>3.81</v>
      </c>
      <c r="E60" s="113">
        <f>SUM(E54:E59)</f>
        <v>4.37</v>
      </c>
      <c r="F60" s="53"/>
      <c r="G60" s="141">
        <f>SUM(G54:G59)</f>
        <v>419334.25</v>
      </c>
      <c r="H60" s="64"/>
    </row>
    <row r="61" spans="1:8" s="41" customFormat="1" x14ac:dyDescent="0.25">
      <c r="A61" s="110"/>
      <c r="B61" s="114" t="s">
        <v>58</v>
      </c>
      <c r="C61" s="131"/>
      <c r="D61" s="110"/>
      <c r="E61" s="110"/>
      <c r="F61" s="53"/>
      <c r="G61" s="53"/>
      <c r="H61" s="63"/>
    </row>
    <row r="62" spans="1:8" x14ac:dyDescent="0.25">
      <c r="A62" s="52">
        <v>45</v>
      </c>
      <c r="B62" s="72" t="s">
        <v>31</v>
      </c>
      <c r="C62" s="77">
        <v>1</v>
      </c>
      <c r="D62" s="52">
        <v>0.5</v>
      </c>
      <c r="E62" s="52">
        <f>C62*D62</f>
        <v>0.5</v>
      </c>
      <c r="F62" s="53">
        <v>96275</v>
      </c>
      <c r="G62" s="53">
        <f t="shared" si="4"/>
        <v>48137.5</v>
      </c>
      <c r="H62" s="62"/>
    </row>
    <row r="63" spans="1:8" s="42" customFormat="1" ht="18.75" customHeight="1" x14ac:dyDescent="0.25">
      <c r="A63" s="186" t="s">
        <v>194</v>
      </c>
      <c r="B63" s="187"/>
      <c r="C63" s="112">
        <f>SUM(C62)</f>
        <v>1</v>
      </c>
      <c r="D63" s="113">
        <f>SUM(D62:D62)</f>
        <v>0.5</v>
      </c>
      <c r="E63" s="113">
        <f>SUM(E62)</f>
        <v>0.5</v>
      </c>
      <c r="F63" s="105"/>
      <c r="G63" s="105">
        <f>SUM(G62)</f>
        <v>48137.5</v>
      </c>
      <c r="H63" s="64"/>
    </row>
    <row r="64" spans="1:8" s="43" customFormat="1" ht="24" customHeight="1" x14ac:dyDescent="0.25">
      <c r="A64" s="188" t="s">
        <v>26</v>
      </c>
      <c r="B64" s="189"/>
      <c r="C64" s="115">
        <f>C63+C60+C52+C45+C37+C28</f>
        <v>60</v>
      </c>
      <c r="D64" s="116">
        <f>+D28+D37+D45+D52+D60+D63</f>
        <v>33.74</v>
      </c>
      <c r="E64" s="116">
        <f>E63+E60+E52+E45+E37+E28</f>
        <v>43.980000000000004</v>
      </c>
      <c r="F64" s="107"/>
      <c r="G64" s="105">
        <f>G63+G60+G52+G45+G37+G28</f>
        <v>4248456.5</v>
      </c>
      <c r="H64" s="65"/>
    </row>
    <row r="65" spans="1:7" ht="16.5" x14ac:dyDescent="0.3">
      <c r="F65" s="1"/>
      <c r="G65" s="1"/>
    </row>
    <row r="66" spans="1:7" ht="46.5" customHeight="1" x14ac:dyDescent="0.25">
      <c r="A66" s="171" t="s">
        <v>184</v>
      </c>
      <c r="B66" s="171"/>
      <c r="C66" s="171"/>
      <c r="D66" s="171"/>
      <c r="E66" s="171"/>
      <c r="F66" s="171"/>
      <c r="G66" s="171"/>
    </row>
  </sheetData>
  <mergeCells count="18">
    <mergeCell ref="A60:B60"/>
    <mergeCell ref="A63:B63"/>
    <mergeCell ref="C4:C5"/>
    <mergeCell ref="E4:E5"/>
    <mergeCell ref="A66:G66"/>
    <mergeCell ref="A64:B64"/>
    <mergeCell ref="A28:B28"/>
    <mergeCell ref="A37:B37"/>
    <mergeCell ref="A45:B45"/>
    <mergeCell ref="A52:B52"/>
    <mergeCell ref="F1:G1"/>
    <mergeCell ref="A2:G2"/>
    <mergeCell ref="F4:F5"/>
    <mergeCell ref="G4:G5"/>
    <mergeCell ref="A3:D3"/>
    <mergeCell ref="A4:A5"/>
    <mergeCell ref="B4:B5"/>
    <mergeCell ref="D4:D5"/>
  </mergeCells>
  <pageMargins left="0.19685039370078741" right="0.19685039370078741" top="0.35433070866141736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36" workbookViewId="0">
      <selection activeCell="M57" sqref="M57"/>
    </sheetView>
  </sheetViews>
  <sheetFormatPr defaultRowHeight="16.5" x14ac:dyDescent="0.3"/>
  <cols>
    <col min="1" max="1" width="5" style="1" customWidth="1"/>
    <col min="2" max="2" width="36.5703125" style="1" customWidth="1"/>
    <col min="3" max="3" width="14.5703125" style="11" customWidth="1"/>
    <col min="4" max="4" width="12.5703125" style="1" customWidth="1"/>
    <col min="5" max="5" width="12.7109375" style="11" hidden="1" customWidth="1"/>
    <col min="6" max="6" width="14.85546875" style="1" customWidth="1"/>
    <col min="7" max="7" width="15.85546875" style="1" customWidth="1"/>
    <col min="8" max="16384" width="9.140625" style="1"/>
  </cols>
  <sheetData>
    <row r="1" spans="1:7" ht="55.5" customHeight="1" x14ac:dyDescent="0.3">
      <c r="F1" s="190" t="s">
        <v>185</v>
      </c>
      <c r="G1" s="190"/>
    </row>
    <row r="2" spans="1:7" ht="39" customHeight="1" x14ac:dyDescent="0.3">
      <c r="A2" s="182" t="s">
        <v>156</v>
      </c>
      <c r="B2" s="185"/>
      <c r="C2" s="185"/>
      <c r="D2" s="185"/>
      <c r="E2" s="185"/>
      <c r="F2" s="185"/>
      <c r="G2" s="185"/>
    </row>
    <row r="3" spans="1:7" ht="21.75" customHeight="1" x14ac:dyDescent="0.3">
      <c r="A3" s="44"/>
      <c r="B3" s="44"/>
      <c r="C3" s="93"/>
      <c r="D3" s="44"/>
      <c r="E3" s="93"/>
      <c r="G3" s="117" t="s">
        <v>157</v>
      </c>
    </row>
    <row r="4" spans="1:7" ht="66" customHeight="1" x14ac:dyDescent="0.3">
      <c r="A4" s="92" t="s">
        <v>0</v>
      </c>
      <c r="B4" s="118" t="s">
        <v>153</v>
      </c>
      <c r="C4" s="133" t="s">
        <v>204</v>
      </c>
      <c r="D4" s="133" t="s">
        <v>203</v>
      </c>
      <c r="E4" s="134" t="s">
        <v>183</v>
      </c>
      <c r="F4" s="92" t="s">
        <v>86</v>
      </c>
      <c r="G4" s="92" t="s">
        <v>154</v>
      </c>
    </row>
    <row r="5" spans="1:7" x14ac:dyDescent="0.3">
      <c r="A5" s="109">
        <v>1</v>
      </c>
      <c r="B5" s="109">
        <v>2</v>
      </c>
      <c r="C5" s="109">
        <v>3</v>
      </c>
      <c r="D5" s="109">
        <v>4</v>
      </c>
      <c r="E5" s="109">
        <v>5</v>
      </c>
      <c r="F5" s="109">
        <v>5</v>
      </c>
      <c r="G5" s="109">
        <v>6</v>
      </c>
    </row>
    <row r="6" spans="1:7" ht="15" customHeight="1" x14ac:dyDescent="0.3">
      <c r="A6" s="52">
        <v>1</v>
      </c>
      <c r="B6" s="78" t="s">
        <v>2</v>
      </c>
      <c r="C6" s="77">
        <v>1</v>
      </c>
      <c r="D6" s="52">
        <v>1</v>
      </c>
      <c r="E6" s="52">
        <f>C6*D6</f>
        <v>1</v>
      </c>
      <c r="F6" s="119">
        <v>180000</v>
      </c>
      <c r="G6" s="119">
        <f>F6*C6*D6</f>
        <v>180000</v>
      </c>
    </row>
    <row r="7" spans="1:7" x14ac:dyDescent="0.3">
      <c r="A7" s="52">
        <v>2</v>
      </c>
      <c r="B7" s="78" t="s">
        <v>28</v>
      </c>
      <c r="C7" s="77">
        <v>1</v>
      </c>
      <c r="D7" s="52">
        <v>1</v>
      </c>
      <c r="E7" s="52">
        <f t="shared" ref="E7:E8" si="0">C7*D7</f>
        <v>1</v>
      </c>
      <c r="F7" s="119">
        <v>115000</v>
      </c>
      <c r="G7" s="119">
        <f t="shared" ref="G7:G64" si="1">F7*C7*D7</f>
        <v>115000</v>
      </c>
    </row>
    <row r="8" spans="1:7" x14ac:dyDescent="0.3">
      <c r="A8" s="52">
        <v>3</v>
      </c>
      <c r="B8" s="78" t="s">
        <v>17</v>
      </c>
      <c r="C8" s="77">
        <v>1</v>
      </c>
      <c r="D8" s="52">
        <v>1</v>
      </c>
      <c r="E8" s="52">
        <f t="shared" si="0"/>
        <v>1</v>
      </c>
      <c r="F8" s="119">
        <v>91275</v>
      </c>
      <c r="G8" s="119">
        <f t="shared" si="1"/>
        <v>91275</v>
      </c>
    </row>
    <row r="9" spans="1:7" s="67" customFormat="1" x14ac:dyDescent="0.3">
      <c r="A9" s="110"/>
      <c r="B9" s="111" t="s">
        <v>29</v>
      </c>
      <c r="C9" s="131"/>
      <c r="D9" s="110"/>
      <c r="E9" s="110"/>
      <c r="F9" s="119"/>
      <c r="G9" s="119"/>
    </row>
    <row r="10" spans="1:7" ht="22.5" customHeight="1" x14ac:dyDescent="0.3">
      <c r="A10" s="52">
        <v>4</v>
      </c>
      <c r="B10" s="78" t="s">
        <v>30</v>
      </c>
      <c r="C10" s="77">
        <v>1</v>
      </c>
      <c r="D10" s="52">
        <v>1</v>
      </c>
      <c r="E10" s="52">
        <f>C10*D10</f>
        <v>1</v>
      </c>
      <c r="F10" s="119">
        <v>115000</v>
      </c>
      <c r="G10" s="119">
        <f t="shared" si="1"/>
        <v>115000</v>
      </c>
    </row>
    <row r="11" spans="1:7" x14ac:dyDescent="0.3">
      <c r="A11" s="52">
        <v>5</v>
      </c>
      <c r="B11" s="72" t="s">
        <v>31</v>
      </c>
      <c r="C11" s="77">
        <v>2</v>
      </c>
      <c r="D11" s="52">
        <v>0.625</v>
      </c>
      <c r="E11" s="52">
        <f t="shared" ref="E11:E27" si="2">C11*D11</f>
        <v>1.25</v>
      </c>
      <c r="F11" s="119">
        <v>93312</v>
      </c>
      <c r="G11" s="119">
        <f t="shared" si="1"/>
        <v>116640</v>
      </c>
    </row>
    <row r="12" spans="1:7" x14ac:dyDescent="0.3">
      <c r="A12" s="52">
        <v>6</v>
      </c>
      <c r="B12" s="72" t="s">
        <v>31</v>
      </c>
      <c r="C12" s="77">
        <v>7</v>
      </c>
      <c r="D12" s="52">
        <v>0.625</v>
      </c>
      <c r="E12" s="52">
        <f t="shared" si="2"/>
        <v>4.375</v>
      </c>
      <c r="F12" s="119">
        <v>96275</v>
      </c>
      <c r="G12" s="119">
        <f t="shared" si="1"/>
        <v>421203.125</v>
      </c>
    </row>
    <row r="13" spans="1:7" x14ac:dyDescent="0.3">
      <c r="A13" s="52">
        <v>7</v>
      </c>
      <c r="B13" s="72" t="s">
        <v>59</v>
      </c>
      <c r="C13" s="77">
        <v>1</v>
      </c>
      <c r="D13" s="52">
        <v>0.75</v>
      </c>
      <c r="E13" s="52">
        <f t="shared" si="2"/>
        <v>0.75</v>
      </c>
      <c r="F13" s="119">
        <v>91275</v>
      </c>
      <c r="G13" s="119">
        <f t="shared" si="1"/>
        <v>68456.25</v>
      </c>
    </row>
    <row r="14" spans="1:7" x14ac:dyDescent="0.3">
      <c r="A14" s="52">
        <v>8</v>
      </c>
      <c r="B14" s="72" t="s">
        <v>60</v>
      </c>
      <c r="C14" s="77">
        <v>1</v>
      </c>
      <c r="D14" s="52">
        <v>1</v>
      </c>
      <c r="E14" s="52">
        <f t="shared" si="2"/>
        <v>1</v>
      </c>
      <c r="F14" s="119">
        <v>91275</v>
      </c>
      <c r="G14" s="119">
        <f t="shared" si="1"/>
        <v>91275</v>
      </c>
    </row>
    <row r="15" spans="1:7" x14ac:dyDescent="0.3">
      <c r="A15" s="52">
        <v>9</v>
      </c>
      <c r="B15" s="78" t="s">
        <v>33</v>
      </c>
      <c r="C15" s="77">
        <v>1</v>
      </c>
      <c r="D15" s="52">
        <v>1</v>
      </c>
      <c r="E15" s="52">
        <f t="shared" si="2"/>
        <v>1</v>
      </c>
      <c r="F15" s="119">
        <v>88312</v>
      </c>
      <c r="G15" s="119">
        <f t="shared" si="1"/>
        <v>88312</v>
      </c>
    </row>
    <row r="16" spans="1:7" x14ac:dyDescent="0.3">
      <c r="A16" s="52">
        <v>10</v>
      </c>
      <c r="B16" s="78" t="s">
        <v>34</v>
      </c>
      <c r="C16" s="77">
        <v>1</v>
      </c>
      <c r="D16" s="52">
        <v>1</v>
      </c>
      <c r="E16" s="52">
        <f t="shared" si="2"/>
        <v>1</v>
      </c>
      <c r="F16" s="119">
        <v>91275</v>
      </c>
      <c r="G16" s="119">
        <f t="shared" si="1"/>
        <v>91275</v>
      </c>
    </row>
    <row r="17" spans="1:7" x14ac:dyDescent="0.3">
      <c r="A17" s="52">
        <v>11</v>
      </c>
      <c r="B17" s="72" t="s">
        <v>35</v>
      </c>
      <c r="C17" s="77">
        <v>3</v>
      </c>
      <c r="D17" s="52">
        <v>1</v>
      </c>
      <c r="E17" s="52">
        <f t="shared" si="2"/>
        <v>3</v>
      </c>
      <c r="F17" s="119">
        <v>91312</v>
      </c>
      <c r="G17" s="119">
        <f t="shared" si="1"/>
        <v>273936</v>
      </c>
    </row>
    <row r="18" spans="1:7" x14ac:dyDescent="0.3">
      <c r="A18" s="52">
        <v>12</v>
      </c>
      <c r="B18" s="72" t="s">
        <v>35</v>
      </c>
      <c r="C18" s="77">
        <v>1</v>
      </c>
      <c r="D18" s="52">
        <v>1</v>
      </c>
      <c r="E18" s="52">
        <f t="shared" si="2"/>
        <v>1</v>
      </c>
      <c r="F18" s="119">
        <v>94275</v>
      </c>
      <c r="G18" s="119">
        <f t="shared" si="1"/>
        <v>94275</v>
      </c>
    </row>
    <row r="19" spans="1:7" x14ac:dyDescent="0.3">
      <c r="A19" s="52">
        <v>13</v>
      </c>
      <c r="B19" s="72" t="s">
        <v>36</v>
      </c>
      <c r="C19" s="77">
        <v>1</v>
      </c>
      <c r="D19" s="52">
        <v>1.25</v>
      </c>
      <c r="E19" s="52">
        <f t="shared" si="2"/>
        <v>1.25</v>
      </c>
      <c r="F19" s="119">
        <v>91275</v>
      </c>
      <c r="G19" s="119">
        <f t="shared" si="1"/>
        <v>114093.75</v>
      </c>
    </row>
    <row r="20" spans="1:7" x14ac:dyDescent="0.3">
      <c r="A20" s="52">
        <v>14</v>
      </c>
      <c r="B20" s="72" t="s">
        <v>37</v>
      </c>
      <c r="C20" s="77">
        <v>1</v>
      </c>
      <c r="D20" s="52">
        <v>1</v>
      </c>
      <c r="E20" s="52">
        <f t="shared" si="2"/>
        <v>1</v>
      </c>
      <c r="F20" s="119">
        <v>91275</v>
      </c>
      <c r="G20" s="119">
        <f t="shared" si="1"/>
        <v>91275</v>
      </c>
    </row>
    <row r="21" spans="1:7" x14ac:dyDescent="0.3">
      <c r="A21" s="52">
        <v>15</v>
      </c>
      <c r="B21" s="72" t="s">
        <v>38</v>
      </c>
      <c r="C21" s="77">
        <v>1</v>
      </c>
      <c r="D21" s="52">
        <v>1</v>
      </c>
      <c r="E21" s="52">
        <f t="shared" si="2"/>
        <v>1</v>
      </c>
      <c r="F21" s="119">
        <v>88312</v>
      </c>
      <c r="G21" s="119">
        <f t="shared" si="1"/>
        <v>88312</v>
      </c>
    </row>
    <row r="22" spans="1:7" x14ac:dyDescent="0.3">
      <c r="A22" s="52">
        <v>16</v>
      </c>
      <c r="B22" s="78" t="s">
        <v>18</v>
      </c>
      <c r="C22" s="77">
        <v>1</v>
      </c>
      <c r="D22" s="52">
        <v>1</v>
      </c>
      <c r="E22" s="52">
        <f t="shared" si="2"/>
        <v>1</v>
      </c>
      <c r="F22" s="119">
        <v>88312</v>
      </c>
      <c r="G22" s="119">
        <f t="shared" si="1"/>
        <v>88312</v>
      </c>
    </row>
    <row r="23" spans="1:7" x14ac:dyDescent="0.3">
      <c r="A23" s="52">
        <v>17</v>
      </c>
      <c r="B23" s="78" t="s">
        <v>39</v>
      </c>
      <c r="C23" s="77">
        <v>1</v>
      </c>
      <c r="D23" s="52">
        <v>1</v>
      </c>
      <c r="E23" s="52">
        <f t="shared" si="2"/>
        <v>1</v>
      </c>
      <c r="F23" s="119">
        <v>88312</v>
      </c>
      <c r="G23" s="119">
        <f t="shared" si="1"/>
        <v>88312</v>
      </c>
    </row>
    <row r="24" spans="1:7" x14ac:dyDescent="0.3">
      <c r="A24" s="52">
        <v>18</v>
      </c>
      <c r="B24" s="78" t="s">
        <v>40</v>
      </c>
      <c r="C24" s="77">
        <v>1</v>
      </c>
      <c r="D24" s="52">
        <v>1</v>
      </c>
      <c r="E24" s="52">
        <f t="shared" si="2"/>
        <v>1</v>
      </c>
      <c r="F24" s="119">
        <v>88312</v>
      </c>
      <c r="G24" s="119">
        <f t="shared" si="1"/>
        <v>88312</v>
      </c>
    </row>
    <row r="25" spans="1:7" x14ac:dyDescent="0.3">
      <c r="A25" s="52">
        <v>19</v>
      </c>
      <c r="B25" s="72" t="s">
        <v>41</v>
      </c>
      <c r="C25" s="77">
        <v>1</v>
      </c>
      <c r="D25" s="52">
        <v>0.25</v>
      </c>
      <c r="E25" s="52">
        <f t="shared" si="2"/>
        <v>0.25</v>
      </c>
      <c r="F25" s="119">
        <v>91275</v>
      </c>
      <c r="G25" s="119">
        <f t="shared" si="1"/>
        <v>22818.75</v>
      </c>
    </row>
    <row r="26" spans="1:7" x14ac:dyDescent="0.3">
      <c r="A26" s="52">
        <v>20</v>
      </c>
      <c r="B26" s="72" t="s">
        <v>25</v>
      </c>
      <c r="C26" s="77">
        <v>1</v>
      </c>
      <c r="D26" s="52">
        <v>1</v>
      </c>
      <c r="E26" s="52">
        <f t="shared" si="2"/>
        <v>1</v>
      </c>
      <c r="F26" s="119">
        <v>88312</v>
      </c>
      <c r="G26" s="119">
        <f t="shared" si="1"/>
        <v>88312</v>
      </c>
    </row>
    <row r="27" spans="1:7" x14ac:dyDescent="0.3">
      <c r="A27" s="52">
        <v>21</v>
      </c>
      <c r="B27" s="72" t="s">
        <v>24</v>
      </c>
      <c r="C27" s="77">
        <v>1</v>
      </c>
      <c r="D27" s="52">
        <v>1</v>
      </c>
      <c r="E27" s="52">
        <f t="shared" si="2"/>
        <v>1</v>
      </c>
      <c r="F27" s="119">
        <v>91275</v>
      </c>
      <c r="G27" s="119">
        <f t="shared" si="1"/>
        <v>91275</v>
      </c>
    </row>
    <row r="28" spans="1:7" s="69" customFormat="1" x14ac:dyDescent="0.3">
      <c r="A28" s="186" t="s">
        <v>51</v>
      </c>
      <c r="B28" s="187"/>
      <c r="C28" s="112">
        <f>SUM(C6:C27)</f>
        <v>30</v>
      </c>
      <c r="D28" s="113">
        <f>SUM(D6:D27)</f>
        <v>19.5</v>
      </c>
      <c r="E28" s="113">
        <f>SUM(E6:E27)</f>
        <v>25.875</v>
      </c>
      <c r="F28" s="119"/>
      <c r="G28" s="142">
        <f>SUM(G6:G27)</f>
        <v>2507669.875</v>
      </c>
    </row>
    <row r="29" spans="1:7" s="67" customFormat="1" x14ac:dyDescent="0.3">
      <c r="A29" s="110"/>
      <c r="B29" s="114" t="s">
        <v>61</v>
      </c>
      <c r="C29" s="131"/>
      <c r="D29" s="110"/>
      <c r="E29" s="110"/>
      <c r="F29" s="119"/>
      <c r="G29" s="119"/>
    </row>
    <row r="30" spans="1:7" ht="25.5" customHeight="1" x14ac:dyDescent="0.3">
      <c r="A30" s="52">
        <v>22</v>
      </c>
      <c r="B30" s="78" t="s">
        <v>30</v>
      </c>
      <c r="C30" s="77">
        <v>1</v>
      </c>
      <c r="D30" s="52">
        <v>0.5</v>
      </c>
      <c r="E30" s="52">
        <f>C30*D30</f>
        <v>0.5</v>
      </c>
      <c r="F30" s="119">
        <v>115000</v>
      </c>
      <c r="G30" s="119">
        <f t="shared" si="1"/>
        <v>57500</v>
      </c>
    </row>
    <row r="31" spans="1:7" x14ac:dyDescent="0.3">
      <c r="A31" s="52">
        <v>23</v>
      </c>
      <c r="B31" s="72" t="s">
        <v>31</v>
      </c>
      <c r="C31" s="77">
        <v>2</v>
      </c>
      <c r="D31" s="52">
        <v>0.56000000000000005</v>
      </c>
      <c r="E31" s="52">
        <f t="shared" ref="E31:E37" si="3">C31*D31</f>
        <v>1.1200000000000001</v>
      </c>
      <c r="F31" s="119">
        <v>96275</v>
      </c>
      <c r="G31" s="119">
        <f t="shared" si="1"/>
        <v>107828.00000000001</v>
      </c>
    </row>
    <row r="32" spans="1:7" x14ac:dyDescent="0.3">
      <c r="A32" s="52">
        <v>24</v>
      </c>
      <c r="B32" s="78" t="s">
        <v>33</v>
      </c>
      <c r="C32" s="77">
        <v>1</v>
      </c>
      <c r="D32" s="52">
        <v>0.75</v>
      </c>
      <c r="E32" s="52">
        <f t="shared" si="3"/>
        <v>0.75</v>
      </c>
      <c r="F32" s="119">
        <v>88312</v>
      </c>
      <c r="G32" s="119">
        <f t="shared" si="1"/>
        <v>66234</v>
      </c>
    </row>
    <row r="33" spans="1:7" x14ac:dyDescent="0.3">
      <c r="A33" s="52">
        <v>25</v>
      </c>
      <c r="B33" s="72" t="s">
        <v>35</v>
      </c>
      <c r="C33" s="77">
        <v>1</v>
      </c>
      <c r="D33" s="52">
        <v>1</v>
      </c>
      <c r="E33" s="52">
        <f t="shared" si="3"/>
        <v>1</v>
      </c>
      <c r="F33" s="119">
        <v>94275</v>
      </c>
      <c r="G33" s="119">
        <f t="shared" si="1"/>
        <v>94275</v>
      </c>
    </row>
    <row r="34" spans="1:7" x14ac:dyDescent="0.3">
      <c r="A34" s="52">
        <v>26</v>
      </c>
      <c r="B34" s="78" t="s">
        <v>39</v>
      </c>
      <c r="C34" s="77">
        <v>1</v>
      </c>
      <c r="D34" s="52">
        <v>0.5</v>
      </c>
      <c r="E34" s="52">
        <f t="shared" si="3"/>
        <v>0.5</v>
      </c>
      <c r="F34" s="119">
        <v>91275</v>
      </c>
      <c r="G34" s="119">
        <f t="shared" si="1"/>
        <v>45637.5</v>
      </c>
    </row>
    <row r="35" spans="1:7" x14ac:dyDescent="0.3">
      <c r="A35" s="52">
        <v>27</v>
      </c>
      <c r="B35" s="72" t="s">
        <v>25</v>
      </c>
      <c r="C35" s="77">
        <v>1</v>
      </c>
      <c r="D35" s="52">
        <v>1</v>
      </c>
      <c r="E35" s="52">
        <f t="shared" si="3"/>
        <v>1</v>
      </c>
      <c r="F35" s="119">
        <v>91275</v>
      </c>
      <c r="G35" s="119">
        <f t="shared" si="1"/>
        <v>91275</v>
      </c>
    </row>
    <row r="36" spans="1:7" x14ac:dyDescent="0.3">
      <c r="A36" s="52">
        <v>28</v>
      </c>
      <c r="B36" s="78" t="s">
        <v>42</v>
      </c>
      <c r="C36" s="77">
        <v>2</v>
      </c>
      <c r="D36" s="52">
        <v>0.5</v>
      </c>
      <c r="E36" s="52">
        <f t="shared" si="3"/>
        <v>1</v>
      </c>
      <c r="F36" s="119">
        <v>88312</v>
      </c>
      <c r="G36" s="119">
        <f t="shared" si="1"/>
        <v>88312</v>
      </c>
    </row>
    <row r="37" spans="1:7" x14ac:dyDescent="0.3">
      <c r="A37" s="52">
        <v>29</v>
      </c>
      <c r="B37" s="72" t="s">
        <v>38</v>
      </c>
      <c r="C37" s="77">
        <v>1</v>
      </c>
      <c r="D37" s="52">
        <v>1</v>
      </c>
      <c r="E37" s="52">
        <f t="shared" si="3"/>
        <v>1</v>
      </c>
      <c r="F37" s="119">
        <v>91275</v>
      </c>
      <c r="G37" s="119">
        <f t="shared" si="1"/>
        <v>91275</v>
      </c>
    </row>
    <row r="38" spans="1:7" s="69" customFormat="1" x14ac:dyDescent="0.3">
      <c r="A38" s="186" t="s">
        <v>62</v>
      </c>
      <c r="B38" s="187"/>
      <c r="C38" s="112">
        <f>SUM(C30:C37)</f>
        <v>10</v>
      </c>
      <c r="D38" s="113">
        <f>SUM(D30:D37)</f>
        <v>5.8100000000000005</v>
      </c>
      <c r="E38" s="113">
        <f>SUM(E30:E37)</f>
        <v>6.87</v>
      </c>
      <c r="F38" s="119"/>
      <c r="G38" s="142">
        <f>SUM(G30:G37)</f>
        <v>642336.5</v>
      </c>
    </row>
    <row r="39" spans="1:7" s="67" customFormat="1" x14ac:dyDescent="0.3">
      <c r="A39" s="110"/>
      <c r="B39" s="114" t="s">
        <v>63</v>
      </c>
      <c r="C39" s="131"/>
      <c r="D39" s="110"/>
      <c r="E39" s="110"/>
      <c r="F39" s="119"/>
      <c r="G39" s="119"/>
    </row>
    <row r="40" spans="1:7" ht="24" customHeight="1" x14ac:dyDescent="0.3">
      <c r="A40" s="52">
        <v>30</v>
      </c>
      <c r="B40" s="78" t="s">
        <v>30</v>
      </c>
      <c r="C40" s="77">
        <v>1</v>
      </c>
      <c r="D40" s="52">
        <v>0.5</v>
      </c>
      <c r="E40" s="52">
        <f>C40*D40</f>
        <v>0.5</v>
      </c>
      <c r="F40" s="119">
        <v>115000</v>
      </c>
      <c r="G40" s="119">
        <f t="shared" si="1"/>
        <v>57500</v>
      </c>
    </row>
    <row r="41" spans="1:7" x14ac:dyDescent="0.3">
      <c r="A41" s="52">
        <v>31</v>
      </c>
      <c r="B41" s="72" t="s">
        <v>31</v>
      </c>
      <c r="C41" s="77">
        <v>2</v>
      </c>
      <c r="D41" s="52">
        <v>0.56000000000000005</v>
      </c>
      <c r="E41" s="52">
        <f t="shared" ref="E41:E44" si="4">C41*D41</f>
        <v>1.1200000000000001</v>
      </c>
      <c r="F41" s="119">
        <v>96275</v>
      </c>
      <c r="G41" s="119">
        <f t="shared" si="1"/>
        <v>107828.00000000001</v>
      </c>
    </row>
    <row r="42" spans="1:7" x14ac:dyDescent="0.3">
      <c r="A42" s="52">
        <v>30</v>
      </c>
      <c r="B42" s="78" t="s">
        <v>33</v>
      </c>
      <c r="C42" s="77">
        <v>1</v>
      </c>
      <c r="D42" s="52">
        <v>0.75</v>
      </c>
      <c r="E42" s="52">
        <f t="shared" si="4"/>
        <v>0.75</v>
      </c>
      <c r="F42" s="119">
        <v>88312</v>
      </c>
      <c r="G42" s="119">
        <f t="shared" si="1"/>
        <v>66234</v>
      </c>
    </row>
    <row r="43" spans="1:7" x14ac:dyDescent="0.3">
      <c r="A43" s="52">
        <v>31</v>
      </c>
      <c r="B43" s="72" t="s">
        <v>35</v>
      </c>
      <c r="C43" s="77">
        <v>1</v>
      </c>
      <c r="D43" s="52">
        <v>1</v>
      </c>
      <c r="E43" s="52">
        <f t="shared" si="4"/>
        <v>1</v>
      </c>
      <c r="F43" s="119">
        <v>91312</v>
      </c>
      <c r="G43" s="119">
        <f t="shared" si="1"/>
        <v>91312</v>
      </c>
    </row>
    <row r="44" spans="1:7" x14ac:dyDescent="0.3">
      <c r="A44" s="52">
        <v>32</v>
      </c>
      <c r="B44" s="78" t="s">
        <v>39</v>
      </c>
      <c r="C44" s="77">
        <v>1</v>
      </c>
      <c r="D44" s="52">
        <v>0.5</v>
      </c>
      <c r="E44" s="52">
        <f t="shared" si="4"/>
        <v>0.5</v>
      </c>
      <c r="F44" s="119">
        <v>91275</v>
      </c>
      <c r="G44" s="119">
        <f t="shared" si="1"/>
        <v>45637.5</v>
      </c>
    </row>
    <row r="45" spans="1:7" s="69" customFormat="1" ht="18.75" customHeight="1" x14ac:dyDescent="0.3">
      <c r="A45" s="186" t="s">
        <v>202</v>
      </c>
      <c r="B45" s="187"/>
      <c r="C45" s="112">
        <f>SUM(C40:C44)</f>
        <v>6</v>
      </c>
      <c r="D45" s="113">
        <f>SUM(D40:D44)</f>
        <v>3.31</v>
      </c>
      <c r="E45" s="113">
        <f>SUM(E40:E44)</f>
        <v>3.87</v>
      </c>
      <c r="F45" s="119"/>
      <c r="G45" s="142">
        <f>SUM(G40:G44)</f>
        <v>368511.5</v>
      </c>
    </row>
    <row r="46" spans="1:7" s="67" customFormat="1" ht="21" customHeight="1" x14ac:dyDescent="0.3">
      <c r="A46" s="110"/>
      <c r="B46" s="114" t="s">
        <v>64</v>
      </c>
      <c r="C46" s="131"/>
      <c r="D46" s="110"/>
      <c r="E46" s="110"/>
      <c r="F46" s="119"/>
      <c r="G46" s="119"/>
    </row>
    <row r="47" spans="1:7" s="67" customFormat="1" ht="22.5" customHeight="1" x14ac:dyDescent="0.3">
      <c r="A47" s="52">
        <v>33</v>
      </c>
      <c r="B47" s="78" t="s">
        <v>30</v>
      </c>
      <c r="C47" s="77">
        <v>1</v>
      </c>
      <c r="D47" s="52">
        <v>0.5</v>
      </c>
      <c r="E47" s="52">
        <f>C47*D47</f>
        <v>0.5</v>
      </c>
      <c r="F47" s="119">
        <v>115000</v>
      </c>
      <c r="G47" s="119">
        <f t="shared" si="1"/>
        <v>57500</v>
      </c>
    </row>
    <row r="48" spans="1:7" x14ac:dyDescent="0.3">
      <c r="A48" s="52">
        <v>34</v>
      </c>
      <c r="B48" s="72" t="s">
        <v>31</v>
      </c>
      <c r="C48" s="77">
        <v>1</v>
      </c>
      <c r="D48" s="52">
        <v>0.56000000000000005</v>
      </c>
      <c r="E48" s="52">
        <f t="shared" ref="E48:E52" si="5">C48*D48</f>
        <v>0.56000000000000005</v>
      </c>
      <c r="F48" s="119">
        <v>93312</v>
      </c>
      <c r="G48" s="119">
        <f t="shared" si="1"/>
        <v>52254.720000000008</v>
      </c>
    </row>
    <row r="49" spans="1:7" x14ac:dyDescent="0.3">
      <c r="A49" s="52">
        <v>35</v>
      </c>
      <c r="B49" s="72" t="s">
        <v>31</v>
      </c>
      <c r="C49" s="77">
        <v>1</v>
      </c>
      <c r="D49" s="52">
        <v>0.56000000000000005</v>
      </c>
      <c r="E49" s="52">
        <f t="shared" si="5"/>
        <v>0.56000000000000005</v>
      </c>
      <c r="F49" s="119">
        <v>96275</v>
      </c>
      <c r="G49" s="119">
        <f t="shared" si="1"/>
        <v>53914.000000000007</v>
      </c>
    </row>
    <row r="50" spans="1:7" x14ac:dyDescent="0.3">
      <c r="A50" s="52">
        <v>36</v>
      </c>
      <c r="B50" s="78" t="s">
        <v>207</v>
      </c>
      <c r="C50" s="77">
        <v>1</v>
      </c>
      <c r="D50" s="52">
        <v>0.75</v>
      </c>
      <c r="E50" s="52">
        <f t="shared" si="5"/>
        <v>0.75</v>
      </c>
      <c r="F50" s="119">
        <v>91275</v>
      </c>
      <c r="G50" s="119">
        <f t="shared" si="1"/>
        <v>68456.25</v>
      </c>
    </row>
    <row r="51" spans="1:7" x14ac:dyDescent="0.3">
      <c r="A51" s="52">
        <v>37</v>
      </c>
      <c r="B51" s="78" t="s">
        <v>149</v>
      </c>
      <c r="C51" s="77">
        <v>1</v>
      </c>
      <c r="D51" s="52">
        <v>0.5</v>
      </c>
      <c r="E51" s="52">
        <f t="shared" si="5"/>
        <v>0.5</v>
      </c>
      <c r="F51" s="119">
        <v>91275</v>
      </c>
      <c r="G51" s="119">
        <f t="shared" si="1"/>
        <v>45637.5</v>
      </c>
    </row>
    <row r="52" spans="1:7" x14ac:dyDescent="0.3">
      <c r="A52" s="52">
        <v>38</v>
      </c>
      <c r="B52" s="72" t="s">
        <v>35</v>
      </c>
      <c r="C52" s="77">
        <v>1</v>
      </c>
      <c r="D52" s="52">
        <v>1</v>
      </c>
      <c r="E52" s="52">
        <f t="shared" si="5"/>
        <v>1</v>
      </c>
      <c r="F52" s="119">
        <v>94275</v>
      </c>
      <c r="G52" s="119">
        <f t="shared" si="1"/>
        <v>94275</v>
      </c>
    </row>
    <row r="53" spans="1:7" s="69" customFormat="1" ht="18.75" customHeight="1" x14ac:dyDescent="0.3">
      <c r="A53" s="186" t="s">
        <v>201</v>
      </c>
      <c r="B53" s="187"/>
      <c r="C53" s="112">
        <f>SUM(C47:C52)</f>
        <v>6</v>
      </c>
      <c r="D53" s="113">
        <f>SUM(D47:D52)</f>
        <v>3.87</v>
      </c>
      <c r="E53" s="113">
        <f>SUM(E47:E52)</f>
        <v>3.87</v>
      </c>
      <c r="F53" s="119"/>
      <c r="G53" s="142">
        <f>SUM(G47:G52)</f>
        <v>372037.47</v>
      </c>
    </row>
    <row r="54" spans="1:7" s="67" customFormat="1" ht="15" customHeight="1" x14ac:dyDescent="0.3">
      <c r="A54" s="110"/>
      <c r="B54" s="114" t="s">
        <v>65</v>
      </c>
      <c r="C54" s="131"/>
      <c r="D54" s="110"/>
      <c r="E54" s="110"/>
      <c r="F54" s="119"/>
      <c r="G54" s="119"/>
    </row>
    <row r="55" spans="1:7" x14ac:dyDescent="0.3">
      <c r="A55" s="52">
        <v>39</v>
      </c>
      <c r="B55" s="72" t="s">
        <v>31</v>
      </c>
      <c r="C55" s="77">
        <v>1</v>
      </c>
      <c r="D55" s="52">
        <v>0.5</v>
      </c>
      <c r="E55" s="52">
        <f>C55*D55</f>
        <v>0.5</v>
      </c>
      <c r="F55" s="119">
        <v>96275</v>
      </c>
      <c r="G55" s="119">
        <f t="shared" si="1"/>
        <v>48137.5</v>
      </c>
    </row>
    <row r="56" spans="1:7" s="69" customFormat="1" ht="18.75" customHeight="1" x14ac:dyDescent="0.3">
      <c r="A56" s="186" t="s">
        <v>200</v>
      </c>
      <c r="B56" s="187"/>
      <c r="C56" s="112">
        <f>SUM(C55)</f>
        <v>1</v>
      </c>
      <c r="D56" s="113">
        <f>SUM(D55:D55)</f>
        <v>0.5</v>
      </c>
      <c r="E56" s="113">
        <f>SUM(E55)</f>
        <v>0.5</v>
      </c>
      <c r="F56" s="119"/>
      <c r="G56" s="142">
        <f>SUM(G55)</f>
        <v>48137.5</v>
      </c>
    </row>
    <row r="57" spans="1:7" s="67" customFormat="1" ht="20.25" customHeight="1" x14ac:dyDescent="0.3">
      <c r="A57" s="110"/>
      <c r="B57" s="114" t="s">
        <v>66</v>
      </c>
      <c r="C57" s="131"/>
      <c r="D57" s="110"/>
      <c r="E57" s="110"/>
      <c r="F57" s="119"/>
      <c r="G57" s="119"/>
    </row>
    <row r="58" spans="1:7" x14ac:dyDescent="0.3">
      <c r="A58" s="52">
        <v>40</v>
      </c>
      <c r="B58" s="72" t="s">
        <v>31</v>
      </c>
      <c r="C58" s="77">
        <v>1</v>
      </c>
      <c r="D58" s="52">
        <v>0.5</v>
      </c>
      <c r="E58" s="52">
        <f>C58*D58</f>
        <v>0.5</v>
      </c>
      <c r="F58" s="119">
        <v>96275</v>
      </c>
      <c r="G58" s="119">
        <f t="shared" si="1"/>
        <v>48137.5</v>
      </c>
    </row>
    <row r="59" spans="1:7" s="69" customFormat="1" ht="18.75" customHeight="1" x14ac:dyDescent="0.3">
      <c r="A59" s="186" t="s">
        <v>199</v>
      </c>
      <c r="B59" s="187"/>
      <c r="C59" s="112">
        <f>SUM(C58)</f>
        <v>1</v>
      </c>
      <c r="D59" s="113">
        <f>SUM(D58:D58)</f>
        <v>0.5</v>
      </c>
      <c r="E59" s="113">
        <f>SUM(E58)</f>
        <v>0.5</v>
      </c>
      <c r="F59" s="119"/>
      <c r="G59" s="142">
        <f>SUM(G58)</f>
        <v>48137.5</v>
      </c>
    </row>
    <row r="60" spans="1:7" s="67" customFormat="1" ht="19.5" customHeight="1" x14ac:dyDescent="0.3">
      <c r="A60" s="110"/>
      <c r="B60" s="114" t="s">
        <v>67</v>
      </c>
      <c r="C60" s="131"/>
      <c r="D60" s="110"/>
      <c r="E60" s="110"/>
      <c r="F60" s="119"/>
      <c r="G60" s="119"/>
    </row>
    <row r="61" spans="1:7" x14ac:dyDescent="0.3">
      <c r="A61" s="52">
        <v>41</v>
      </c>
      <c r="B61" s="72" t="s">
        <v>31</v>
      </c>
      <c r="C61" s="77">
        <v>1</v>
      </c>
      <c r="D61" s="52">
        <v>0.5</v>
      </c>
      <c r="E61" s="52">
        <f>C61*D61</f>
        <v>0.5</v>
      </c>
      <c r="F61" s="119">
        <v>96275</v>
      </c>
      <c r="G61" s="119">
        <f t="shared" si="1"/>
        <v>48137.5</v>
      </c>
    </row>
    <row r="62" spans="1:7" s="69" customFormat="1" ht="18.75" customHeight="1" x14ac:dyDescent="0.3">
      <c r="A62" s="186" t="s">
        <v>198</v>
      </c>
      <c r="B62" s="187"/>
      <c r="C62" s="112">
        <f>SUM(C61)</f>
        <v>1</v>
      </c>
      <c r="D62" s="113">
        <f>SUM(D61:D61)</f>
        <v>0.5</v>
      </c>
      <c r="E62" s="113">
        <f>SUM(E61)</f>
        <v>0.5</v>
      </c>
      <c r="F62" s="119"/>
      <c r="G62" s="142">
        <f>SUM(G61)</f>
        <v>48137.5</v>
      </c>
    </row>
    <row r="63" spans="1:7" s="67" customFormat="1" ht="17.25" customHeight="1" x14ac:dyDescent="0.3">
      <c r="A63" s="110"/>
      <c r="B63" s="114" t="s">
        <v>68</v>
      </c>
      <c r="C63" s="131"/>
      <c r="D63" s="110"/>
      <c r="E63" s="110"/>
      <c r="F63" s="119"/>
      <c r="G63" s="119"/>
    </row>
    <row r="64" spans="1:7" x14ac:dyDescent="0.3">
      <c r="A64" s="52">
        <v>42</v>
      </c>
      <c r="B64" s="72" t="s">
        <v>31</v>
      </c>
      <c r="C64" s="77">
        <v>1</v>
      </c>
      <c r="D64" s="52">
        <v>0.5</v>
      </c>
      <c r="E64" s="52">
        <f>C64*D64</f>
        <v>0.5</v>
      </c>
      <c r="F64" s="119">
        <v>96275</v>
      </c>
      <c r="G64" s="119">
        <f t="shared" si="1"/>
        <v>48137.5</v>
      </c>
    </row>
    <row r="65" spans="1:7" s="69" customFormat="1" ht="18.75" customHeight="1" x14ac:dyDescent="0.3">
      <c r="A65" s="186" t="s">
        <v>197</v>
      </c>
      <c r="B65" s="187"/>
      <c r="C65" s="112">
        <f>SUM(C64)</f>
        <v>1</v>
      </c>
      <c r="D65" s="113">
        <f>SUM(D64:D64)</f>
        <v>0.5</v>
      </c>
      <c r="E65" s="113">
        <f>SUM(E64)</f>
        <v>0.5</v>
      </c>
      <c r="F65" s="120"/>
      <c r="G65" s="142">
        <f>SUM(G64)</f>
        <v>48137.5</v>
      </c>
    </row>
    <row r="66" spans="1:7" s="70" customFormat="1" ht="18" customHeight="1" x14ac:dyDescent="0.3">
      <c r="A66" s="188" t="s">
        <v>26</v>
      </c>
      <c r="B66" s="189"/>
      <c r="C66" s="115">
        <f>C65+C62+C59+C56+C53+C45+C38+C28</f>
        <v>56</v>
      </c>
      <c r="D66" s="116">
        <f>D65+D62+D59+D56+D53+D45+D38+D28</f>
        <v>34.49</v>
      </c>
      <c r="E66" s="116">
        <f>E65+E62+E59+E56+E53+E45+E38+E28</f>
        <v>42.484999999999999</v>
      </c>
      <c r="F66" s="120"/>
      <c r="G66" s="142">
        <f>G65+G62+G59+G56+G53+G45+G38+G28</f>
        <v>4083105.3449999997</v>
      </c>
    </row>
    <row r="68" spans="1:7" ht="37.5" customHeight="1" x14ac:dyDescent="0.3">
      <c r="A68" s="171" t="s">
        <v>184</v>
      </c>
      <c r="B68" s="171"/>
      <c r="C68" s="171"/>
      <c r="D68" s="171"/>
      <c r="E68" s="171"/>
      <c r="F68" s="171"/>
      <c r="G68" s="171"/>
    </row>
  </sheetData>
  <mergeCells count="12">
    <mergeCell ref="A68:G68"/>
    <mergeCell ref="F1:G1"/>
    <mergeCell ref="A2:G2"/>
    <mergeCell ref="A66:B66"/>
    <mergeCell ref="A45:B45"/>
    <mergeCell ref="A28:B28"/>
    <mergeCell ref="A38:B38"/>
    <mergeCell ref="A53:B53"/>
    <mergeCell ref="A56:B56"/>
    <mergeCell ref="A59:B59"/>
    <mergeCell ref="A62:B62"/>
    <mergeCell ref="A65:B65"/>
  </mergeCells>
  <pageMargins left="0.19685039370078741" right="0.19685039370078741" top="0.27559055118110237" bottom="0.27559055118110237" header="0.23" footer="0.19685039370078741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23" workbookViewId="0">
      <selection activeCell="A51" sqref="A51:G51"/>
    </sheetView>
  </sheetViews>
  <sheetFormatPr defaultRowHeight="17.25" x14ac:dyDescent="0.3"/>
  <cols>
    <col min="1" max="1" width="5.7109375" style="121" customWidth="1"/>
    <col min="2" max="2" width="33.42578125" style="121" customWidth="1"/>
    <col min="3" max="3" width="15.42578125" style="46" customWidth="1"/>
    <col min="4" max="4" width="12.5703125" style="121" customWidth="1"/>
    <col min="5" max="5" width="14" style="46" hidden="1" customWidth="1"/>
    <col min="6" max="6" width="15.140625" style="121" customWidth="1"/>
    <col min="7" max="7" width="15.7109375" style="121" customWidth="1"/>
    <col min="8" max="16384" width="9.140625" style="121"/>
  </cols>
  <sheetData>
    <row r="1" spans="1:7" ht="55.5" customHeight="1" x14ac:dyDescent="0.3">
      <c r="F1" s="190" t="s">
        <v>186</v>
      </c>
      <c r="G1" s="190"/>
    </row>
    <row r="2" spans="1:7" ht="42" customHeight="1" x14ac:dyDescent="0.3">
      <c r="A2" s="182" t="s">
        <v>158</v>
      </c>
      <c r="B2" s="182"/>
      <c r="C2" s="182"/>
      <c r="D2" s="182"/>
      <c r="E2" s="182"/>
      <c r="F2" s="182"/>
      <c r="G2" s="182"/>
    </row>
    <row r="3" spans="1:7" ht="66.75" customHeight="1" x14ac:dyDescent="0.3">
      <c r="A3" s="150" t="s">
        <v>0</v>
      </c>
      <c r="B3" s="150" t="s">
        <v>153</v>
      </c>
      <c r="C3" s="133" t="s">
        <v>204</v>
      </c>
      <c r="D3" s="133" t="s">
        <v>203</v>
      </c>
      <c r="E3" s="134" t="s">
        <v>183</v>
      </c>
      <c r="F3" s="149" t="s">
        <v>86</v>
      </c>
      <c r="G3" s="149" t="s">
        <v>154</v>
      </c>
    </row>
    <row r="4" spans="1:7" x14ac:dyDescent="0.3">
      <c r="A4" s="109">
        <v>1</v>
      </c>
      <c r="B4" s="109">
        <v>2</v>
      </c>
      <c r="C4" s="109">
        <v>3</v>
      </c>
      <c r="D4" s="109">
        <v>4</v>
      </c>
      <c r="E4" s="109">
        <v>5</v>
      </c>
      <c r="F4" s="109">
        <v>5</v>
      </c>
      <c r="G4" s="109">
        <v>6</v>
      </c>
    </row>
    <row r="5" spans="1:7" ht="15" customHeight="1" x14ac:dyDescent="0.3">
      <c r="A5" s="52">
        <v>1</v>
      </c>
      <c r="B5" s="78" t="s">
        <v>2</v>
      </c>
      <c r="C5" s="77">
        <v>1</v>
      </c>
      <c r="D5" s="52">
        <v>1</v>
      </c>
      <c r="E5" s="52">
        <f>C5*D5</f>
        <v>1</v>
      </c>
      <c r="F5" s="119">
        <v>180000</v>
      </c>
      <c r="G5" s="119">
        <f>F5*C5*D5</f>
        <v>180000</v>
      </c>
    </row>
    <row r="6" spans="1:7" x14ac:dyDescent="0.3">
      <c r="A6" s="52">
        <v>2</v>
      </c>
      <c r="B6" s="78" t="s">
        <v>28</v>
      </c>
      <c r="C6" s="77">
        <v>1</v>
      </c>
      <c r="D6" s="52">
        <v>1</v>
      </c>
      <c r="E6" s="52">
        <f t="shared" ref="E6:E7" si="0">C6*D6</f>
        <v>1</v>
      </c>
      <c r="F6" s="119">
        <v>115000</v>
      </c>
      <c r="G6" s="119">
        <f t="shared" ref="G6:G47" si="1">F6*C6*D6</f>
        <v>115000</v>
      </c>
    </row>
    <row r="7" spans="1:7" x14ac:dyDescent="0.3">
      <c r="A7" s="52">
        <v>3</v>
      </c>
      <c r="B7" s="78" t="s">
        <v>17</v>
      </c>
      <c r="C7" s="77">
        <v>1</v>
      </c>
      <c r="D7" s="52">
        <v>1</v>
      </c>
      <c r="E7" s="52">
        <f t="shared" si="0"/>
        <v>1</v>
      </c>
      <c r="F7" s="119">
        <v>91275</v>
      </c>
      <c r="G7" s="119">
        <f t="shared" si="1"/>
        <v>91275</v>
      </c>
    </row>
    <row r="8" spans="1:7" s="122" customFormat="1" x14ac:dyDescent="0.3">
      <c r="A8" s="110"/>
      <c r="B8" s="111" t="s">
        <v>69</v>
      </c>
      <c r="C8" s="131"/>
      <c r="D8" s="110"/>
      <c r="E8" s="110"/>
      <c r="F8" s="119"/>
      <c r="G8" s="119"/>
    </row>
    <row r="9" spans="1:7" ht="30.75" customHeight="1" x14ac:dyDescent="0.3">
      <c r="A9" s="52">
        <v>4</v>
      </c>
      <c r="B9" s="78" t="s">
        <v>30</v>
      </c>
      <c r="C9" s="77">
        <v>1</v>
      </c>
      <c r="D9" s="52">
        <v>0.5</v>
      </c>
      <c r="E9" s="52">
        <f>C9*D9</f>
        <v>0.5</v>
      </c>
      <c r="F9" s="156">
        <v>115000</v>
      </c>
      <c r="G9" s="119">
        <f t="shared" si="1"/>
        <v>57500</v>
      </c>
    </row>
    <row r="10" spans="1:7" x14ac:dyDescent="0.3">
      <c r="A10" s="52">
        <v>5</v>
      </c>
      <c r="B10" s="72" t="s">
        <v>31</v>
      </c>
      <c r="C10" s="77">
        <v>4</v>
      </c>
      <c r="D10" s="52">
        <v>0.625</v>
      </c>
      <c r="E10" s="52">
        <f t="shared" ref="E10:E26" si="2">C10*D10</f>
        <v>2.5</v>
      </c>
      <c r="F10" s="156">
        <v>93312</v>
      </c>
      <c r="G10" s="119">
        <f t="shared" si="1"/>
        <v>233280</v>
      </c>
    </row>
    <row r="11" spans="1:7" x14ac:dyDescent="0.3">
      <c r="A11" s="52">
        <v>6</v>
      </c>
      <c r="B11" s="72" t="s">
        <v>31</v>
      </c>
      <c r="C11" s="77">
        <v>4</v>
      </c>
      <c r="D11" s="52">
        <v>0.625</v>
      </c>
      <c r="E11" s="52">
        <f t="shared" si="2"/>
        <v>2.5</v>
      </c>
      <c r="F11" s="156">
        <v>96275</v>
      </c>
      <c r="G11" s="119">
        <f t="shared" si="1"/>
        <v>240687.5</v>
      </c>
    </row>
    <row r="12" spans="1:7" x14ac:dyDescent="0.3">
      <c r="A12" s="52">
        <v>7</v>
      </c>
      <c r="B12" s="72" t="s">
        <v>70</v>
      </c>
      <c r="C12" s="77">
        <v>1</v>
      </c>
      <c r="D12" s="52">
        <v>0.75</v>
      </c>
      <c r="E12" s="52">
        <f t="shared" si="2"/>
        <v>0.75</v>
      </c>
      <c r="F12" s="156">
        <v>91275</v>
      </c>
      <c r="G12" s="119">
        <f t="shared" si="1"/>
        <v>68456.25</v>
      </c>
    </row>
    <row r="13" spans="1:7" x14ac:dyDescent="0.3">
      <c r="A13" s="52">
        <v>8</v>
      </c>
      <c r="B13" s="78" t="s">
        <v>33</v>
      </c>
      <c r="C13" s="77">
        <v>1</v>
      </c>
      <c r="D13" s="52">
        <v>1</v>
      </c>
      <c r="E13" s="52">
        <f t="shared" si="2"/>
        <v>1</v>
      </c>
      <c r="F13" s="156">
        <v>91275</v>
      </c>
      <c r="G13" s="119">
        <f t="shared" si="1"/>
        <v>91275</v>
      </c>
    </row>
    <row r="14" spans="1:7" x14ac:dyDescent="0.3">
      <c r="A14" s="52">
        <v>9</v>
      </c>
      <c r="B14" s="78" t="s">
        <v>34</v>
      </c>
      <c r="C14" s="77">
        <v>1</v>
      </c>
      <c r="D14" s="52">
        <v>1</v>
      </c>
      <c r="E14" s="52">
        <f t="shared" si="2"/>
        <v>1</v>
      </c>
      <c r="F14" s="156">
        <v>91275</v>
      </c>
      <c r="G14" s="119">
        <f t="shared" si="1"/>
        <v>91275</v>
      </c>
    </row>
    <row r="15" spans="1:7" x14ac:dyDescent="0.3">
      <c r="A15" s="52">
        <v>10</v>
      </c>
      <c r="B15" s="72" t="s">
        <v>35</v>
      </c>
      <c r="C15" s="77">
        <v>2</v>
      </c>
      <c r="D15" s="52">
        <v>1</v>
      </c>
      <c r="E15" s="52">
        <f t="shared" si="2"/>
        <v>2</v>
      </c>
      <c r="F15" s="156">
        <v>94275</v>
      </c>
      <c r="G15" s="119">
        <f t="shared" si="1"/>
        <v>188550</v>
      </c>
    </row>
    <row r="16" spans="1:7" x14ac:dyDescent="0.3">
      <c r="A16" s="52">
        <v>11</v>
      </c>
      <c r="B16" s="72" t="s">
        <v>35</v>
      </c>
      <c r="C16" s="77">
        <v>2</v>
      </c>
      <c r="D16" s="52">
        <v>1</v>
      </c>
      <c r="E16" s="52">
        <f t="shared" si="2"/>
        <v>2</v>
      </c>
      <c r="F16" s="156">
        <v>91312</v>
      </c>
      <c r="G16" s="119">
        <f t="shared" si="1"/>
        <v>182624</v>
      </c>
    </row>
    <row r="17" spans="1:7" x14ac:dyDescent="0.3">
      <c r="A17" s="52">
        <v>12</v>
      </c>
      <c r="B17" s="72" t="s">
        <v>36</v>
      </c>
      <c r="C17" s="77">
        <v>1</v>
      </c>
      <c r="D17" s="52">
        <v>1</v>
      </c>
      <c r="E17" s="52">
        <f t="shared" si="2"/>
        <v>1</v>
      </c>
      <c r="F17" s="156">
        <v>91275</v>
      </c>
      <c r="G17" s="119">
        <f t="shared" si="1"/>
        <v>91275</v>
      </c>
    </row>
    <row r="18" spans="1:7" x14ac:dyDescent="0.3">
      <c r="A18" s="52">
        <v>13</v>
      </c>
      <c r="B18" s="72" t="s">
        <v>37</v>
      </c>
      <c r="C18" s="77">
        <v>1</v>
      </c>
      <c r="D18" s="52">
        <v>0.75</v>
      </c>
      <c r="E18" s="52">
        <f t="shared" si="2"/>
        <v>0.75</v>
      </c>
      <c r="F18" s="156">
        <v>91275</v>
      </c>
      <c r="G18" s="119">
        <f t="shared" si="1"/>
        <v>68456.25</v>
      </c>
    </row>
    <row r="19" spans="1:7" x14ac:dyDescent="0.3">
      <c r="A19" s="52">
        <v>14</v>
      </c>
      <c r="B19" s="72" t="s">
        <v>38</v>
      </c>
      <c r="C19" s="77">
        <v>1</v>
      </c>
      <c r="D19" s="52">
        <v>1</v>
      </c>
      <c r="E19" s="52">
        <f t="shared" si="2"/>
        <v>1</v>
      </c>
      <c r="F19" s="156">
        <v>88312</v>
      </c>
      <c r="G19" s="119">
        <f t="shared" si="1"/>
        <v>88312</v>
      </c>
    </row>
    <row r="20" spans="1:7" x14ac:dyDescent="0.3">
      <c r="A20" s="52">
        <v>15</v>
      </c>
      <c r="B20" s="78" t="s">
        <v>18</v>
      </c>
      <c r="C20" s="77">
        <v>1</v>
      </c>
      <c r="D20" s="52">
        <v>1</v>
      </c>
      <c r="E20" s="52">
        <f t="shared" si="2"/>
        <v>1</v>
      </c>
      <c r="F20" s="156">
        <v>91275</v>
      </c>
      <c r="G20" s="119">
        <f t="shared" si="1"/>
        <v>91275</v>
      </c>
    </row>
    <row r="21" spans="1:7" x14ac:dyDescent="0.3">
      <c r="A21" s="52">
        <v>16</v>
      </c>
      <c r="B21" s="78" t="s">
        <v>39</v>
      </c>
      <c r="C21" s="77">
        <v>1</v>
      </c>
      <c r="D21" s="52">
        <v>1</v>
      </c>
      <c r="E21" s="52">
        <f t="shared" si="2"/>
        <v>1</v>
      </c>
      <c r="F21" s="156">
        <v>91275</v>
      </c>
      <c r="G21" s="119">
        <f t="shared" si="1"/>
        <v>91275</v>
      </c>
    </row>
    <row r="22" spans="1:7" x14ac:dyDescent="0.3">
      <c r="A22" s="52">
        <v>17</v>
      </c>
      <c r="B22" s="78" t="s">
        <v>40</v>
      </c>
      <c r="C22" s="77">
        <v>1</v>
      </c>
      <c r="D22" s="52">
        <v>0.5</v>
      </c>
      <c r="E22" s="52">
        <f t="shared" si="2"/>
        <v>0.5</v>
      </c>
      <c r="F22" s="156">
        <v>91275</v>
      </c>
      <c r="G22" s="119">
        <f t="shared" si="1"/>
        <v>45637.5</v>
      </c>
    </row>
    <row r="23" spans="1:7" x14ac:dyDescent="0.3">
      <c r="A23" s="52">
        <v>18</v>
      </c>
      <c r="B23" s="78" t="s">
        <v>24</v>
      </c>
      <c r="C23" s="77">
        <v>1</v>
      </c>
      <c r="D23" s="52">
        <v>0.5</v>
      </c>
      <c r="E23" s="52">
        <f t="shared" si="2"/>
        <v>0.5</v>
      </c>
      <c r="F23" s="156">
        <v>91275</v>
      </c>
      <c r="G23" s="119">
        <f t="shared" si="1"/>
        <v>45637.5</v>
      </c>
    </row>
    <row r="24" spans="1:7" x14ac:dyDescent="0.3">
      <c r="A24" s="52">
        <v>19</v>
      </c>
      <c r="B24" s="72" t="s">
        <v>41</v>
      </c>
      <c r="C24" s="77">
        <v>1</v>
      </c>
      <c r="D24" s="52">
        <v>0.25</v>
      </c>
      <c r="E24" s="52">
        <f t="shared" si="2"/>
        <v>0.25</v>
      </c>
      <c r="F24" s="156">
        <v>91275</v>
      </c>
      <c r="G24" s="119">
        <f t="shared" si="1"/>
        <v>22818.75</v>
      </c>
    </row>
    <row r="25" spans="1:7" x14ac:dyDescent="0.3">
      <c r="A25" s="52">
        <v>20</v>
      </c>
      <c r="B25" s="72" t="s">
        <v>42</v>
      </c>
      <c r="C25" s="77">
        <v>1</v>
      </c>
      <c r="D25" s="52">
        <v>1</v>
      </c>
      <c r="E25" s="52">
        <f t="shared" si="2"/>
        <v>1</v>
      </c>
      <c r="F25" s="156">
        <v>91275</v>
      </c>
      <c r="G25" s="119">
        <f t="shared" si="1"/>
        <v>91275</v>
      </c>
    </row>
    <row r="26" spans="1:7" x14ac:dyDescent="0.3">
      <c r="A26" s="52">
        <v>21</v>
      </c>
      <c r="B26" s="72" t="s">
        <v>25</v>
      </c>
      <c r="C26" s="77">
        <v>1</v>
      </c>
      <c r="D26" s="52">
        <v>1</v>
      </c>
      <c r="E26" s="52">
        <f t="shared" si="2"/>
        <v>1</v>
      </c>
      <c r="F26" s="119">
        <v>88312</v>
      </c>
      <c r="G26" s="119">
        <f t="shared" si="1"/>
        <v>88312</v>
      </c>
    </row>
    <row r="27" spans="1:7" s="123" customFormat="1" x14ac:dyDescent="0.3">
      <c r="A27" s="186" t="s">
        <v>43</v>
      </c>
      <c r="B27" s="187"/>
      <c r="C27" s="153">
        <f>SUM(C5:C26)</f>
        <v>29</v>
      </c>
      <c r="D27" s="113">
        <f>SUM(D5:D26)</f>
        <v>17.5</v>
      </c>
      <c r="E27" s="113">
        <f>SUM(E5:E26)</f>
        <v>23.25</v>
      </c>
      <c r="F27" s="119"/>
      <c r="G27" s="142">
        <f>SUM(G5:G26)</f>
        <v>2264196.75</v>
      </c>
    </row>
    <row r="28" spans="1:7" s="122" customFormat="1" ht="25.5" customHeight="1" x14ac:dyDescent="0.3">
      <c r="A28" s="110"/>
      <c r="B28" s="114" t="s">
        <v>71</v>
      </c>
      <c r="C28" s="131"/>
      <c r="D28" s="110"/>
      <c r="E28" s="110"/>
      <c r="F28" s="119"/>
      <c r="G28" s="119"/>
    </row>
    <row r="29" spans="1:7" ht="27" x14ac:dyDescent="0.3">
      <c r="A29" s="52">
        <v>22</v>
      </c>
      <c r="B29" s="78" t="s">
        <v>30</v>
      </c>
      <c r="C29" s="77">
        <v>1</v>
      </c>
      <c r="D29" s="52">
        <v>0.5</v>
      </c>
      <c r="E29" s="52">
        <f>C29*D29</f>
        <v>0.5</v>
      </c>
      <c r="F29" s="156">
        <v>115000</v>
      </c>
      <c r="G29" s="119">
        <f t="shared" si="1"/>
        <v>57500</v>
      </c>
    </row>
    <row r="30" spans="1:7" x14ac:dyDescent="0.3">
      <c r="A30" s="52">
        <v>23</v>
      </c>
      <c r="B30" s="72" t="s">
        <v>31</v>
      </c>
      <c r="C30" s="77">
        <v>1</v>
      </c>
      <c r="D30" s="52">
        <v>0.56000000000000005</v>
      </c>
      <c r="E30" s="52">
        <f t="shared" ref="E30:E36" si="3">C30*D30</f>
        <v>0.56000000000000005</v>
      </c>
      <c r="F30" s="156">
        <v>93312</v>
      </c>
      <c r="G30" s="119">
        <f t="shared" si="1"/>
        <v>52254.720000000008</v>
      </c>
    </row>
    <row r="31" spans="1:7" x14ac:dyDescent="0.3">
      <c r="A31" s="52">
        <v>24</v>
      </c>
      <c r="B31" s="72" t="s">
        <v>31</v>
      </c>
      <c r="C31" s="77">
        <v>3</v>
      </c>
      <c r="D31" s="52">
        <v>0.56000000000000005</v>
      </c>
      <c r="E31" s="52">
        <f t="shared" si="3"/>
        <v>1.6800000000000002</v>
      </c>
      <c r="F31" s="156">
        <v>96275</v>
      </c>
      <c r="G31" s="119">
        <f t="shared" si="1"/>
        <v>161742.00000000003</v>
      </c>
    </row>
    <row r="32" spans="1:7" x14ac:dyDescent="0.3">
      <c r="A32" s="52">
        <v>25</v>
      </c>
      <c r="B32" s="78" t="s">
        <v>33</v>
      </c>
      <c r="C32" s="77">
        <v>1</v>
      </c>
      <c r="D32" s="52">
        <v>0.75</v>
      </c>
      <c r="E32" s="52">
        <f t="shared" si="3"/>
        <v>0.75</v>
      </c>
      <c r="F32" s="156">
        <v>88312</v>
      </c>
      <c r="G32" s="119">
        <f t="shared" si="1"/>
        <v>66234</v>
      </c>
    </row>
    <row r="33" spans="1:7" x14ac:dyDescent="0.3">
      <c r="A33" s="52">
        <v>26</v>
      </c>
      <c r="B33" s="72" t="s">
        <v>35</v>
      </c>
      <c r="C33" s="77">
        <v>2</v>
      </c>
      <c r="D33" s="52">
        <v>1</v>
      </c>
      <c r="E33" s="52">
        <f t="shared" si="3"/>
        <v>2</v>
      </c>
      <c r="F33" s="156">
        <v>94275</v>
      </c>
      <c r="G33" s="119">
        <f t="shared" si="1"/>
        <v>188550</v>
      </c>
    </row>
    <row r="34" spans="1:7" x14ac:dyDescent="0.3">
      <c r="A34" s="52">
        <v>27</v>
      </c>
      <c r="B34" s="78" t="s">
        <v>39</v>
      </c>
      <c r="C34" s="77">
        <v>1</v>
      </c>
      <c r="D34" s="52">
        <v>0.5</v>
      </c>
      <c r="E34" s="52">
        <f t="shared" si="3"/>
        <v>0.5</v>
      </c>
      <c r="F34" s="156">
        <v>91275</v>
      </c>
      <c r="G34" s="119">
        <f t="shared" si="1"/>
        <v>45637.5</v>
      </c>
    </row>
    <row r="35" spans="1:7" x14ac:dyDescent="0.3">
      <c r="A35" s="52">
        <v>28</v>
      </c>
      <c r="B35" s="78" t="s">
        <v>40</v>
      </c>
      <c r="C35" s="77">
        <v>1</v>
      </c>
      <c r="D35" s="52">
        <v>0.5</v>
      </c>
      <c r="E35" s="52">
        <f t="shared" si="3"/>
        <v>0.5</v>
      </c>
      <c r="F35" s="156">
        <v>91275</v>
      </c>
      <c r="G35" s="119">
        <f t="shared" si="1"/>
        <v>45637.5</v>
      </c>
    </row>
    <row r="36" spans="1:7" x14ac:dyDescent="0.3">
      <c r="A36" s="52">
        <v>29</v>
      </c>
      <c r="B36" s="72" t="s">
        <v>38</v>
      </c>
      <c r="C36" s="77">
        <v>1</v>
      </c>
      <c r="D36" s="52">
        <v>0.5</v>
      </c>
      <c r="E36" s="52">
        <f t="shared" si="3"/>
        <v>0.5</v>
      </c>
      <c r="F36" s="156">
        <v>91275</v>
      </c>
      <c r="G36" s="119">
        <f t="shared" si="1"/>
        <v>45637.5</v>
      </c>
    </row>
    <row r="37" spans="1:7" s="123" customFormat="1" x14ac:dyDescent="0.3">
      <c r="A37" s="186" t="s">
        <v>72</v>
      </c>
      <c r="B37" s="187"/>
      <c r="C37" s="153">
        <f>SUM(C29:C36)</f>
        <v>11</v>
      </c>
      <c r="D37" s="113">
        <f>SUM(D29:D36)</f>
        <v>4.87</v>
      </c>
      <c r="E37" s="113">
        <f>SUM(E29:E36)</f>
        <v>6.99</v>
      </c>
      <c r="F37" s="119"/>
      <c r="G37" s="142">
        <f>SUM(G29:G36)</f>
        <v>663193.22</v>
      </c>
    </row>
    <row r="38" spans="1:7" s="122" customFormat="1" ht="15.75" customHeight="1" x14ac:dyDescent="0.3">
      <c r="A38" s="110"/>
      <c r="B38" s="114" t="s">
        <v>73</v>
      </c>
      <c r="C38" s="131"/>
      <c r="D38" s="110"/>
      <c r="E38" s="110"/>
      <c r="F38" s="119"/>
      <c r="G38" s="119"/>
    </row>
    <row r="39" spans="1:7" ht="27" x14ac:dyDescent="0.3">
      <c r="A39" s="52">
        <v>30</v>
      </c>
      <c r="B39" s="78" t="s">
        <v>30</v>
      </c>
      <c r="C39" s="77">
        <v>1</v>
      </c>
      <c r="D39" s="52">
        <v>0.5</v>
      </c>
      <c r="E39" s="52">
        <f>C39*D39</f>
        <v>0.5</v>
      </c>
      <c r="F39" s="156">
        <v>115000</v>
      </c>
      <c r="G39" s="119">
        <f t="shared" si="1"/>
        <v>57500</v>
      </c>
    </row>
    <row r="40" spans="1:7" x14ac:dyDescent="0.3">
      <c r="A40" s="52">
        <v>31</v>
      </c>
      <c r="B40" s="72" t="s">
        <v>31</v>
      </c>
      <c r="C40" s="77">
        <v>1</v>
      </c>
      <c r="D40" s="52">
        <v>0.56000000000000005</v>
      </c>
      <c r="E40" s="52">
        <f t="shared" ref="E40:E47" si="4">C40*D40</f>
        <v>0.56000000000000005</v>
      </c>
      <c r="F40" s="156">
        <v>96275</v>
      </c>
      <c r="G40" s="119">
        <f t="shared" si="1"/>
        <v>53914.000000000007</v>
      </c>
    </row>
    <row r="41" spans="1:7" x14ac:dyDescent="0.3">
      <c r="A41" s="52">
        <v>32</v>
      </c>
      <c r="B41" s="72" t="s">
        <v>31</v>
      </c>
      <c r="C41" s="77">
        <v>3</v>
      </c>
      <c r="D41" s="52">
        <v>0.56000000000000005</v>
      </c>
      <c r="E41" s="52">
        <f t="shared" si="4"/>
        <v>1.6800000000000002</v>
      </c>
      <c r="F41" s="156">
        <v>93312</v>
      </c>
      <c r="G41" s="119">
        <f t="shared" si="1"/>
        <v>156764.16</v>
      </c>
    </row>
    <row r="42" spans="1:7" x14ac:dyDescent="0.3">
      <c r="A42" s="52">
        <v>33</v>
      </c>
      <c r="B42" s="78" t="s">
        <v>33</v>
      </c>
      <c r="C42" s="77">
        <v>1</v>
      </c>
      <c r="D42" s="52">
        <v>1</v>
      </c>
      <c r="E42" s="52">
        <f t="shared" si="4"/>
        <v>1</v>
      </c>
      <c r="F42" s="156">
        <v>88312</v>
      </c>
      <c r="G42" s="119">
        <f t="shared" si="1"/>
        <v>88312</v>
      </c>
    </row>
    <row r="43" spans="1:7" x14ac:dyDescent="0.3">
      <c r="A43" s="52">
        <v>34</v>
      </c>
      <c r="B43" s="72" t="s">
        <v>35</v>
      </c>
      <c r="C43" s="77">
        <v>2</v>
      </c>
      <c r="D43" s="52">
        <v>1</v>
      </c>
      <c r="E43" s="52">
        <f t="shared" si="4"/>
        <v>2</v>
      </c>
      <c r="F43" s="156">
        <v>94275</v>
      </c>
      <c r="G43" s="119">
        <f t="shared" si="1"/>
        <v>188550</v>
      </c>
    </row>
    <row r="44" spans="1:7" x14ac:dyDescent="0.3">
      <c r="A44" s="52">
        <v>35</v>
      </c>
      <c r="B44" s="78" t="s">
        <v>39</v>
      </c>
      <c r="C44" s="77">
        <v>1</v>
      </c>
      <c r="D44" s="52">
        <v>0.5</v>
      </c>
      <c r="E44" s="52">
        <f t="shared" si="4"/>
        <v>0.5</v>
      </c>
      <c r="F44" s="156">
        <v>91275</v>
      </c>
      <c r="G44" s="119">
        <f t="shared" si="1"/>
        <v>45637.5</v>
      </c>
    </row>
    <row r="45" spans="1:7" x14ac:dyDescent="0.3">
      <c r="A45" s="52">
        <v>36</v>
      </c>
      <c r="B45" s="78" t="s">
        <v>18</v>
      </c>
      <c r="C45" s="77">
        <v>1</v>
      </c>
      <c r="D45" s="52">
        <v>0.5</v>
      </c>
      <c r="E45" s="52">
        <f t="shared" si="4"/>
        <v>0.5</v>
      </c>
      <c r="F45" s="156">
        <v>88312</v>
      </c>
      <c r="G45" s="119">
        <f t="shared" si="1"/>
        <v>44156</v>
      </c>
    </row>
    <row r="46" spans="1:7" x14ac:dyDescent="0.3">
      <c r="A46" s="52">
        <v>37</v>
      </c>
      <c r="B46" s="72" t="s">
        <v>24</v>
      </c>
      <c r="C46" s="77">
        <v>1</v>
      </c>
      <c r="D46" s="52">
        <v>0.5</v>
      </c>
      <c r="E46" s="52">
        <f t="shared" si="4"/>
        <v>0.5</v>
      </c>
      <c r="F46" s="156">
        <v>91275</v>
      </c>
      <c r="G46" s="119">
        <f t="shared" si="1"/>
        <v>45637.5</v>
      </c>
    </row>
    <row r="47" spans="1:7" x14ac:dyDescent="0.3">
      <c r="A47" s="52">
        <v>38</v>
      </c>
      <c r="B47" s="72" t="s">
        <v>38</v>
      </c>
      <c r="C47" s="77">
        <v>1</v>
      </c>
      <c r="D47" s="52">
        <v>0.5</v>
      </c>
      <c r="E47" s="52">
        <f t="shared" si="4"/>
        <v>0.5</v>
      </c>
      <c r="F47" s="156">
        <v>91275</v>
      </c>
      <c r="G47" s="119">
        <f t="shared" si="1"/>
        <v>45637.5</v>
      </c>
    </row>
    <row r="48" spans="1:7" s="123" customFormat="1" ht="14.25" customHeight="1" x14ac:dyDescent="0.3">
      <c r="A48" s="186" t="s">
        <v>74</v>
      </c>
      <c r="B48" s="187"/>
      <c r="C48" s="153">
        <f>SUM(C39:C47)</f>
        <v>12</v>
      </c>
      <c r="D48" s="113">
        <f>SUM(D39:D47)</f>
        <v>5.62</v>
      </c>
      <c r="E48" s="113">
        <f>SUM(E39:E47)</f>
        <v>7.74</v>
      </c>
      <c r="F48" s="142"/>
      <c r="G48" s="142">
        <f>SUM(G39:G47)</f>
        <v>726108.66</v>
      </c>
    </row>
    <row r="49" spans="1:7" s="124" customFormat="1" ht="18" customHeight="1" x14ac:dyDescent="0.3">
      <c r="A49" s="191" t="s">
        <v>26</v>
      </c>
      <c r="B49" s="191"/>
      <c r="C49" s="157">
        <f>C48+C37+C27</f>
        <v>52</v>
      </c>
      <c r="D49" s="116">
        <f>+D27+D37+D48</f>
        <v>27.990000000000002</v>
      </c>
      <c r="E49" s="116">
        <f>E48+E37+E27</f>
        <v>37.980000000000004</v>
      </c>
      <c r="F49" s="158"/>
      <c r="G49" s="142">
        <f>G48+G37+G27</f>
        <v>3653498.63</v>
      </c>
    </row>
    <row r="50" spans="1:7" s="125" customFormat="1" x14ac:dyDescent="0.3">
      <c r="A50" s="159"/>
      <c r="B50" s="159"/>
      <c r="C50" s="160"/>
      <c r="D50" s="160"/>
      <c r="E50" s="160"/>
      <c r="F50" s="159"/>
      <c r="G50" s="159"/>
    </row>
    <row r="51" spans="1:7" ht="46.5" customHeight="1" x14ac:dyDescent="0.3">
      <c r="A51" s="171" t="s">
        <v>151</v>
      </c>
      <c r="B51" s="171"/>
      <c r="C51" s="171"/>
      <c r="D51" s="171"/>
      <c r="E51" s="171"/>
      <c r="F51" s="171"/>
      <c r="G51" s="171"/>
    </row>
  </sheetData>
  <mergeCells count="7">
    <mergeCell ref="F1:G1"/>
    <mergeCell ref="A51:G51"/>
    <mergeCell ref="A49:B49"/>
    <mergeCell ref="A27:B27"/>
    <mergeCell ref="A37:B37"/>
    <mergeCell ref="A48:B48"/>
    <mergeCell ref="A2:G2"/>
  </mergeCells>
  <pageMargins left="0.23622047244094491" right="0.19685039370078741" top="0.35433070866141736" bottom="0.35433070866141736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4" workbookViewId="0">
      <selection activeCell="C42" sqref="C42"/>
    </sheetView>
  </sheetViews>
  <sheetFormatPr defaultRowHeight="16.5" x14ac:dyDescent="0.3"/>
  <cols>
    <col min="1" max="1" width="4.85546875" style="25" customWidth="1"/>
    <col min="2" max="2" width="38.85546875" style="25" customWidth="1"/>
    <col min="3" max="3" width="11.42578125" style="25" customWidth="1"/>
    <col min="4" max="4" width="12.140625" style="135" customWidth="1"/>
    <col min="5" max="5" width="14.42578125" style="1" customWidth="1"/>
    <col min="6" max="6" width="15.7109375" style="1" customWidth="1"/>
    <col min="7" max="16384" width="9.140625" style="25"/>
  </cols>
  <sheetData>
    <row r="1" spans="1:6" ht="70.5" customHeight="1" x14ac:dyDescent="0.3">
      <c r="E1" s="190" t="s">
        <v>160</v>
      </c>
      <c r="F1" s="190"/>
    </row>
    <row r="2" spans="1:6" ht="48.75" customHeight="1" x14ac:dyDescent="0.3">
      <c r="A2" s="182" t="s">
        <v>159</v>
      </c>
      <c r="B2" s="182"/>
      <c r="C2" s="182"/>
      <c r="D2" s="182"/>
      <c r="E2" s="182"/>
      <c r="F2" s="182"/>
    </row>
    <row r="3" spans="1:6" ht="72" x14ac:dyDescent="0.3">
      <c r="A3" s="161" t="s">
        <v>0</v>
      </c>
      <c r="B3" s="162" t="s">
        <v>121</v>
      </c>
      <c r="C3" s="163" t="s">
        <v>204</v>
      </c>
      <c r="D3" s="162" t="s">
        <v>203</v>
      </c>
      <c r="E3" s="150" t="s">
        <v>86</v>
      </c>
      <c r="F3" s="150" t="s">
        <v>154</v>
      </c>
    </row>
    <row r="4" spans="1:6" x14ac:dyDescent="0.3">
      <c r="A4" s="150">
        <v>1</v>
      </c>
      <c r="B4" s="150">
        <v>2</v>
      </c>
      <c r="C4" s="150">
        <v>3</v>
      </c>
      <c r="D4" s="150">
        <v>4</v>
      </c>
      <c r="E4" s="82">
        <v>5</v>
      </c>
      <c r="F4" s="82">
        <v>6</v>
      </c>
    </row>
    <row r="5" spans="1:6" x14ac:dyDescent="0.3">
      <c r="A5" s="52">
        <v>1</v>
      </c>
      <c r="B5" s="72" t="s">
        <v>2</v>
      </c>
      <c r="C5" s="52">
        <v>1</v>
      </c>
      <c r="D5" s="73">
        <v>1</v>
      </c>
      <c r="E5" s="53">
        <v>160000</v>
      </c>
      <c r="F5" s="53">
        <f>E5*C5*D5</f>
        <v>160000</v>
      </c>
    </row>
    <row r="6" spans="1:6" ht="25.5" customHeight="1" x14ac:dyDescent="0.3">
      <c r="A6" s="52">
        <v>2</v>
      </c>
      <c r="B6" s="72" t="s">
        <v>102</v>
      </c>
      <c r="C6" s="74">
        <v>1</v>
      </c>
      <c r="D6" s="73">
        <v>1</v>
      </c>
      <c r="E6" s="53">
        <v>101275</v>
      </c>
      <c r="F6" s="53">
        <f t="shared" ref="F6:F40" si="0">E6*C6*D6</f>
        <v>101275</v>
      </c>
    </row>
    <row r="7" spans="1:6" ht="23.25" customHeight="1" x14ac:dyDescent="0.3">
      <c r="A7" s="52">
        <v>3</v>
      </c>
      <c r="B7" s="72" t="s">
        <v>103</v>
      </c>
      <c r="C7" s="74">
        <v>1</v>
      </c>
      <c r="D7" s="75">
        <v>0.5</v>
      </c>
      <c r="E7" s="53">
        <v>91275</v>
      </c>
      <c r="F7" s="53">
        <f t="shared" si="0"/>
        <v>45637.5</v>
      </c>
    </row>
    <row r="8" spans="1:6" ht="26.25" customHeight="1" x14ac:dyDescent="0.3">
      <c r="A8" s="52">
        <v>4</v>
      </c>
      <c r="B8" s="72" t="s">
        <v>104</v>
      </c>
      <c r="C8" s="74">
        <v>1</v>
      </c>
      <c r="D8" s="74">
        <v>1</v>
      </c>
      <c r="E8" s="53">
        <v>101275</v>
      </c>
      <c r="F8" s="53">
        <f t="shared" si="0"/>
        <v>101275</v>
      </c>
    </row>
    <row r="9" spans="1:6" ht="22.5" customHeight="1" x14ac:dyDescent="0.3">
      <c r="A9" s="52">
        <v>5</v>
      </c>
      <c r="B9" s="72" t="s">
        <v>16</v>
      </c>
      <c r="C9" s="52">
        <v>1</v>
      </c>
      <c r="D9" s="73">
        <v>1</v>
      </c>
      <c r="E9" s="53">
        <v>98312</v>
      </c>
      <c r="F9" s="53">
        <f t="shared" si="0"/>
        <v>98312</v>
      </c>
    </row>
    <row r="10" spans="1:6" ht="18.75" customHeight="1" x14ac:dyDescent="0.3">
      <c r="A10" s="52">
        <v>6</v>
      </c>
      <c r="B10" s="72" t="s">
        <v>17</v>
      </c>
      <c r="C10" s="52">
        <v>1</v>
      </c>
      <c r="D10" s="73">
        <v>1</v>
      </c>
      <c r="E10" s="53">
        <v>91275</v>
      </c>
      <c r="F10" s="53">
        <f t="shared" si="0"/>
        <v>91275</v>
      </c>
    </row>
    <row r="11" spans="1:6" ht="20.25" customHeight="1" x14ac:dyDescent="0.3">
      <c r="A11" s="52">
        <v>7</v>
      </c>
      <c r="B11" s="72" t="s">
        <v>105</v>
      </c>
      <c r="C11" s="52">
        <v>1</v>
      </c>
      <c r="D11" s="73">
        <v>1</v>
      </c>
      <c r="E11" s="53">
        <v>88312</v>
      </c>
      <c r="F11" s="53">
        <f t="shared" si="0"/>
        <v>88312</v>
      </c>
    </row>
    <row r="12" spans="1:6" ht="24" customHeight="1" x14ac:dyDescent="0.3">
      <c r="A12" s="52">
        <v>8</v>
      </c>
      <c r="B12" s="72" t="s">
        <v>106</v>
      </c>
      <c r="C12" s="52">
        <v>1</v>
      </c>
      <c r="D12" s="73">
        <v>1</v>
      </c>
      <c r="E12" s="53">
        <v>96275</v>
      </c>
      <c r="F12" s="53">
        <f t="shared" si="0"/>
        <v>96275</v>
      </c>
    </row>
    <row r="13" spans="1:6" ht="25.5" customHeight="1" x14ac:dyDescent="0.3">
      <c r="A13" s="52">
        <v>9</v>
      </c>
      <c r="B13" s="72" t="s">
        <v>107</v>
      </c>
      <c r="C13" s="52">
        <v>1</v>
      </c>
      <c r="D13" s="73">
        <v>1</v>
      </c>
      <c r="E13" s="53">
        <v>88312</v>
      </c>
      <c r="F13" s="53">
        <f t="shared" si="0"/>
        <v>88312</v>
      </c>
    </row>
    <row r="14" spans="1:6" x14ac:dyDescent="0.3">
      <c r="A14" s="52">
        <v>10</v>
      </c>
      <c r="B14" s="72" t="s">
        <v>108</v>
      </c>
      <c r="C14" s="52">
        <v>1</v>
      </c>
      <c r="D14" s="75">
        <v>0.5</v>
      </c>
      <c r="E14" s="53">
        <v>155000</v>
      </c>
      <c r="F14" s="53">
        <f t="shared" si="0"/>
        <v>77500</v>
      </c>
    </row>
    <row r="15" spans="1:6" x14ac:dyDescent="0.3">
      <c r="A15" s="52">
        <v>11</v>
      </c>
      <c r="B15" s="72" t="s">
        <v>108</v>
      </c>
      <c r="C15" s="52">
        <v>1</v>
      </c>
      <c r="D15" s="75">
        <v>0.5</v>
      </c>
      <c r="E15" s="53">
        <v>155000</v>
      </c>
      <c r="F15" s="53">
        <f t="shared" si="0"/>
        <v>77500</v>
      </c>
    </row>
    <row r="16" spans="1:6" x14ac:dyDescent="0.3">
      <c r="A16" s="52">
        <v>12</v>
      </c>
      <c r="B16" s="72" t="s">
        <v>108</v>
      </c>
      <c r="C16" s="52">
        <v>1</v>
      </c>
      <c r="D16" s="75">
        <v>0.5</v>
      </c>
      <c r="E16" s="53">
        <v>155000</v>
      </c>
      <c r="F16" s="53">
        <f t="shared" si="0"/>
        <v>77500</v>
      </c>
    </row>
    <row r="17" spans="1:6" ht="24.75" customHeight="1" x14ac:dyDescent="0.3">
      <c r="A17" s="52">
        <v>13</v>
      </c>
      <c r="B17" s="72" t="s">
        <v>109</v>
      </c>
      <c r="C17" s="52">
        <v>1</v>
      </c>
      <c r="D17" s="75">
        <v>0.5</v>
      </c>
      <c r="E17" s="53">
        <v>155000</v>
      </c>
      <c r="F17" s="53">
        <f t="shared" si="0"/>
        <v>77500</v>
      </c>
    </row>
    <row r="18" spans="1:6" ht="24.75" customHeight="1" x14ac:dyDescent="0.3">
      <c r="A18" s="52">
        <v>14</v>
      </c>
      <c r="B18" s="72" t="s">
        <v>110</v>
      </c>
      <c r="C18" s="52">
        <v>1</v>
      </c>
      <c r="D18" s="75">
        <v>0.5</v>
      </c>
      <c r="E18" s="53">
        <v>155000</v>
      </c>
      <c r="F18" s="53">
        <f t="shared" si="0"/>
        <v>77500</v>
      </c>
    </row>
    <row r="19" spans="1:6" ht="24.75" customHeight="1" x14ac:dyDescent="0.3">
      <c r="A19" s="52">
        <v>15</v>
      </c>
      <c r="B19" s="72" t="s">
        <v>110</v>
      </c>
      <c r="C19" s="52">
        <v>1</v>
      </c>
      <c r="D19" s="75">
        <v>0.5</v>
      </c>
      <c r="E19" s="53">
        <v>152037</v>
      </c>
      <c r="F19" s="53">
        <f t="shared" si="0"/>
        <v>76018.5</v>
      </c>
    </row>
    <row r="20" spans="1:6" ht="24.75" customHeight="1" x14ac:dyDescent="0.3">
      <c r="A20" s="52">
        <v>16</v>
      </c>
      <c r="B20" s="72" t="s">
        <v>110</v>
      </c>
      <c r="C20" s="52">
        <v>1</v>
      </c>
      <c r="D20" s="75">
        <v>0.5</v>
      </c>
      <c r="E20" s="53">
        <v>152037</v>
      </c>
      <c r="F20" s="53">
        <f t="shared" si="0"/>
        <v>76018.5</v>
      </c>
    </row>
    <row r="21" spans="1:6" ht="24.75" customHeight="1" x14ac:dyDescent="0.3">
      <c r="A21" s="52">
        <v>17</v>
      </c>
      <c r="B21" s="72" t="s">
        <v>111</v>
      </c>
      <c r="C21" s="52">
        <v>1</v>
      </c>
      <c r="D21" s="75">
        <v>0.5</v>
      </c>
      <c r="E21" s="53">
        <v>155000</v>
      </c>
      <c r="F21" s="53">
        <f t="shared" si="0"/>
        <v>77500</v>
      </c>
    </row>
    <row r="22" spans="1:6" ht="24.75" customHeight="1" x14ac:dyDescent="0.3">
      <c r="A22" s="52">
        <v>18</v>
      </c>
      <c r="B22" s="72" t="s">
        <v>112</v>
      </c>
      <c r="C22" s="52">
        <v>1</v>
      </c>
      <c r="D22" s="75">
        <v>0.5</v>
      </c>
      <c r="E22" s="53">
        <v>152037</v>
      </c>
      <c r="F22" s="53">
        <f t="shared" si="0"/>
        <v>76018.5</v>
      </c>
    </row>
    <row r="23" spans="1:6" ht="24.75" customHeight="1" x14ac:dyDescent="0.3">
      <c r="A23" s="52">
        <v>19</v>
      </c>
      <c r="B23" s="72" t="s">
        <v>113</v>
      </c>
      <c r="C23" s="76">
        <v>1</v>
      </c>
      <c r="D23" s="75">
        <v>0.5</v>
      </c>
      <c r="E23" s="53">
        <v>155000</v>
      </c>
      <c r="F23" s="53">
        <f t="shared" si="0"/>
        <v>77500</v>
      </c>
    </row>
    <row r="24" spans="1:6" ht="24.75" customHeight="1" x14ac:dyDescent="0.3">
      <c r="A24" s="52">
        <v>20</v>
      </c>
      <c r="B24" s="72" t="s">
        <v>114</v>
      </c>
      <c r="C24" s="76">
        <v>1</v>
      </c>
      <c r="D24" s="75">
        <v>0.5</v>
      </c>
      <c r="E24" s="53">
        <v>155000</v>
      </c>
      <c r="F24" s="53">
        <f t="shared" si="0"/>
        <v>77500</v>
      </c>
    </row>
    <row r="25" spans="1:6" ht="24.75" customHeight="1" x14ac:dyDescent="0.3">
      <c r="A25" s="52">
        <v>21</v>
      </c>
      <c r="B25" s="72" t="s">
        <v>115</v>
      </c>
      <c r="C25" s="76">
        <v>1</v>
      </c>
      <c r="D25" s="75">
        <v>0.5</v>
      </c>
      <c r="E25" s="53">
        <v>155000</v>
      </c>
      <c r="F25" s="53">
        <f t="shared" si="0"/>
        <v>77500</v>
      </c>
    </row>
    <row r="26" spans="1:6" ht="24.75" customHeight="1" x14ac:dyDescent="0.3">
      <c r="A26" s="52">
        <v>22</v>
      </c>
      <c r="B26" s="72" t="s">
        <v>116</v>
      </c>
      <c r="C26" s="76">
        <v>1</v>
      </c>
      <c r="D26" s="73">
        <v>1</v>
      </c>
      <c r="E26" s="53">
        <v>91275</v>
      </c>
      <c r="F26" s="53">
        <f t="shared" si="0"/>
        <v>91275</v>
      </c>
    </row>
    <row r="27" spans="1:6" ht="24.75" customHeight="1" x14ac:dyDescent="0.3">
      <c r="A27" s="52">
        <v>23</v>
      </c>
      <c r="B27" s="72" t="s">
        <v>18</v>
      </c>
      <c r="C27" s="52">
        <v>1</v>
      </c>
      <c r="D27" s="73">
        <v>1</v>
      </c>
      <c r="E27" s="53">
        <v>88312</v>
      </c>
      <c r="F27" s="53">
        <f t="shared" si="0"/>
        <v>88312</v>
      </c>
    </row>
    <row r="28" spans="1:6" ht="49.5" customHeight="1" x14ac:dyDescent="0.3">
      <c r="A28" s="52">
        <v>24</v>
      </c>
      <c r="B28" s="72" t="s">
        <v>117</v>
      </c>
      <c r="C28" s="52">
        <v>24</v>
      </c>
      <c r="D28" s="75">
        <v>0.5</v>
      </c>
      <c r="E28" s="53">
        <v>91275</v>
      </c>
      <c r="F28" s="53">
        <f t="shared" si="0"/>
        <v>1095300</v>
      </c>
    </row>
    <row r="29" spans="1:6" ht="47.25" customHeight="1" x14ac:dyDescent="0.3">
      <c r="A29" s="52">
        <v>25</v>
      </c>
      <c r="B29" s="72" t="s">
        <v>117</v>
      </c>
      <c r="C29" s="52">
        <v>1</v>
      </c>
      <c r="D29" s="73">
        <v>1</v>
      </c>
      <c r="E29" s="53">
        <v>88312</v>
      </c>
      <c r="F29" s="53">
        <f t="shared" si="0"/>
        <v>88312</v>
      </c>
    </row>
    <row r="30" spans="1:6" ht="43.5" customHeight="1" x14ac:dyDescent="0.3">
      <c r="A30" s="52">
        <v>26</v>
      </c>
      <c r="B30" s="72" t="s">
        <v>118</v>
      </c>
      <c r="C30" s="77">
        <v>1</v>
      </c>
      <c r="D30" s="77">
        <v>1</v>
      </c>
      <c r="E30" s="53">
        <v>91275</v>
      </c>
      <c r="F30" s="53">
        <f t="shared" si="0"/>
        <v>91275</v>
      </c>
    </row>
    <row r="31" spans="1:6" ht="47.25" customHeight="1" x14ac:dyDescent="0.3">
      <c r="A31" s="52">
        <v>27</v>
      </c>
      <c r="B31" s="72" t="s">
        <v>118</v>
      </c>
      <c r="C31" s="77">
        <v>1</v>
      </c>
      <c r="D31" s="77">
        <v>1</v>
      </c>
      <c r="E31" s="53">
        <v>91275</v>
      </c>
      <c r="F31" s="53">
        <f t="shared" si="0"/>
        <v>91275</v>
      </c>
    </row>
    <row r="32" spans="1:6" ht="30.75" customHeight="1" x14ac:dyDescent="0.3">
      <c r="A32" s="52">
        <v>28</v>
      </c>
      <c r="B32" s="72" t="s">
        <v>119</v>
      </c>
      <c r="C32" s="77">
        <v>1</v>
      </c>
      <c r="D32" s="77">
        <v>1</v>
      </c>
      <c r="E32" s="53">
        <v>91275</v>
      </c>
      <c r="F32" s="53">
        <f t="shared" si="0"/>
        <v>91275</v>
      </c>
    </row>
    <row r="33" spans="1:6" ht="33" customHeight="1" x14ac:dyDescent="0.3">
      <c r="A33" s="52">
        <v>29</v>
      </c>
      <c r="B33" s="72" t="s">
        <v>119</v>
      </c>
      <c r="C33" s="77">
        <v>1</v>
      </c>
      <c r="D33" s="77">
        <v>1</v>
      </c>
      <c r="E33" s="53">
        <v>91275</v>
      </c>
      <c r="F33" s="53">
        <f t="shared" si="0"/>
        <v>91275</v>
      </c>
    </row>
    <row r="34" spans="1:6" ht="48.75" customHeight="1" x14ac:dyDescent="0.3">
      <c r="A34" s="52">
        <v>30</v>
      </c>
      <c r="B34" s="78" t="s">
        <v>120</v>
      </c>
      <c r="C34" s="52">
        <v>1</v>
      </c>
      <c r="D34" s="77">
        <v>1</v>
      </c>
      <c r="E34" s="53">
        <v>91275</v>
      </c>
      <c r="F34" s="53">
        <f t="shared" si="0"/>
        <v>91275</v>
      </c>
    </row>
    <row r="35" spans="1:6" ht="40.5" customHeight="1" x14ac:dyDescent="0.3">
      <c r="A35" s="52">
        <v>31</v>
      </c>
      <c r="B35" s="78" t="s">
        <v>120</v>
      </c>
      <c r="C35" s="77">
        <v>1</v>
      </c>
      <c r="D35" s="77">
        <v>1</v>
      </c>
      <c r="E35" s="53">
        <v>91275</v>
      </c>
      <c r="F35" s="53">
        <f t="shared" si="0"/>
        <v>91275</v>
      </c>
    </row>
    <row r="36" spans="1:6" ht="21" customHeight="1" x14ac:dyDescent="0.3">
      <c r="A36" s="52">
        <v>33</v>
      </c>
      <c r="B36" s="78" t="s">
        <v>24</v>
      </c>
      <c r="C36" s="77">
        <v>1</v>
      </c>
      <c r="D36" s="77">
        <v>1</v>
      </c>
      <c r="E36" s="53">
        <v>88312</v>
      </c>
      <c r="F36" s="53">
        <f t="shared" si="0"/>
        <v>88312</v>
      </c>
    </row>
    <row r="37" spans="1:6" ht="22.5" customHeight="1" x14ac:dyDescent="0.3">
      <c r="A37" s="52">
        <v>34</v>
      </c>
      <c r="B37" s="78" t="s">
        <v>24</v>
      </c>
      <c r="C37" s="77">
        <v>1</v>
      </c>
      <c r="D37" s="77">
        <v>1</v>
      </c>
      <c r="E37" s="53">
        <v>88312</v>
      </c>
      <c r="F37" s="53">
        <f t="shared" si="0"/>
        <v>88312</v>
      </c>
    </row>
    <row r="38" spans="1:6" ht="15.75" customHeight="1" x14ac:dyDescent="0.3">
      <c r="A38" s="52">
        <v>35</v>
      </c>
      <c r="B38" s="78" t="s">
        <v>24</v>
      </c>
      <c r="C38" s="77">
        <v>1</v>
      </c>
      <c r="D38" s="77">
        <v>1</v>
      </c>
      <c r="E38" s="53">
        <v>88312</v>
      </c>
      <c r="F38" s="53">
        <f t="shared" si="0"/>
        <v>88312</v>
      </c>
    </row>
    <row r="39" spans="1:6" x14ac:dyDescent="0.3">
      <c r="A39" s="52">
        <v>36</v>
      </c>
      <c r="B39" s="78" t="s">
        <v>25</v>
      </c>
      <c r="C39" s="77">
        <v>1</v>
      </c>
      <c r="D39" s="77">
        <v>1</v>
      </c>
      <c r="E39" s="53">
        <v>88312</v>
      </c>
      <c r="F39" s="53">
        <f t="shared" si="0"/>
        <v>88312</v>
      </c>
    </row>
    <row r="40" spans="1:6" x14ac:dyDescent="0.3">
      <c r="A40" s="52">
        <v>37</v>
      </c>
      <c r="B40" s="78" t="s">
        <v>25</v>
      </c>
      <c r="C40" s="77">
        <v>1</v>
      </c>
      <c r="D40" s="77">
        <v>1</v>
      </c>
      <c r="E40" s="53">
        <v>88312</v>
      </c>
      <c r="F40" s="53">
        <f t="shared" si="0"/>
        <v>88312</v>
      </c>
    </row>
    <row r="41" spans="1:6" x14ac:dyDescent="0.3">
      <c r="A41" s="79"/>
      <c r="B41" s="80" t="s">
        <v>26</v>
      </c>
      <c r="C41" s="81">
        <f>SUM(C5:C40)</f>
        <v>59</v>
      </c>
      <c r="D41" s="136">
        <v>40.5</v>
      </c>
      <c r="E41" s="82"/>
      <c r="F41" s="143">
        <f>SUM(F5:F40)</f>
        <v>4148638</v>
      </c>
    </row>
    <row r="43" spans="1:6" ht="60.75" customHeight="1" x14ac:dyDescent="0.3">
      <c r="A43" s="171" t="s">
        <v>151</v>
      </c>
      <c r="B43" s="171"/>
      <c r="C43" s="171"/>
      <c r="D43" s="171"/>
      <c r="E43" s="171"/>
      <c r="F43" s="171"/>
    </row>
  </sheetData>
  <mergeCells count="3">
    <mergeCell ref="A2:F2"/>
    <mergeCell ref="E1:F1"/>
    <mergeCell ref="A43:F43"/>
  </mergeCells>
  <pageMargins left="0.3" right="0.2" top="0.34" bottom="0.28999999999999998" header="0.2" footer="0.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B26" sqref="B26"/>
    </sheetView>
  </sheetViews>
  <sheetFormatPr defaultRowHeight="16.5" x14ac:dyDescent="0.3"/>
  <cols>
    <col min="1" max="1" width="4.42578125" style="25" customWidth="1"/>
    <col min="2" max="2" width="31.85546875" style="25" customWidth="1"/>
    <col min="3" max="3" width="17.28515625" style="25" customWidth="1"/>
    <col min="4" max="4" width="17.5703125" style="1" customWidth="1"/>
    <col min="5" max="5" width="22.140625" style="1" customWidth="1"/>
    <col min="6" max="16384" width="9.140625" style="25"/>
  </cols>
  <sheetData>
    <row r="1" spans="1:5" ht="56.25" customHeight="1" x14ac:dyDescent="0.3">
      <c r="D1" s="190" t="s">
        <v>187</v>
      </c>
      <c r="E1" s="190"/>
    </row>
    <row r="2" spans="1:5" ht="49.5" customHeight="1" x14ac:dyDescent="0.3">
      <c r="A2" s="193" t="s">
        <v>188</v>
      </c>
      <c r="B2" s="193"/>
      <c r="C2" s="193"/>
      <c r="D2" s="193"/>
      <c r="E2" s="193"/>
    </row>
    <row r="3" spans="1:5" s="164" customFormat="1" ht="42.75" x14ac:dyDescent="0.25">
      <c r="A3" s="149" t="s">
        <v>0</v>
      </c>
      <c r="B3" s="39" t="s">
        <v>121</v>
      </c>
      <c r="C3" s="149" t="s">
        <v>1</v>
      </c>
      <c r="D3" s="149" t="s">
        <v>86</v>
      </c>
      <c r="E3" s="149" t="s">
        <v>154</v>
      </c>
    </row>
    <row r="4" spans="1:5" x14ac:dyDescent="0.3">
      <c r="A4" s="4">
        <v>1</v>
      </c>
      <c r="B4" s="16">
        <v>2</v>
      </c>
      <c r="C4" s="4">
        <v>3</v>
      </c>
      <c r="D4" s="68"/>
      <c r="E4" s="68"/>
    </row>
    <row r="5" spans="1:5" x14ac:dyDescent="0.3">
      <c r="A5" s="26">
        <v>1</v>
      </c>
      <c r="B5" s="6" t="s">
        <v>2</v>
      </c>
      <c r="C5" s="22">
        <v>1</v>
      </c>
      <c r="D5" s="71">
        <v>142540</v>
      </c>
      <c r="E5" s="71">
        <f>D5*C5</f>
        <v>142540</v>
      </c>
    </row>
    <row r="6" spans="1:5" x14ac:dyDescent="0.3">
      <c r="A6" s="26">
        <v>2</v>
      </c>
      <c r="B6" s="10" t="s">
        <v>76</v>
      </c>
      <c r="C6" s="22">
        <v>1</v>
      </c>
      <c r="D6" s="71">
        <v>91275</v>
      </c>
      <c r="E6" s="71">
        <f>D6*C6</f>
        <v>91275</v>
      </c>
    </row>
    <row r="7" spans="1:5" x14ac:dyDescent="0.3">
      <c r="A7" s="26">
        <v>3</v>
      </c>
      <c r="B7" s="10" t="s">
        <v>16</v>
      </c>
      <c r="C7" s="22">
        <v>1</v>
      </c>
      <c r="D7" s="71">
        <v>98312</v>
      </c>
      <c r="E7" s="71">
        <f>D7*C7</f>
        <v>98312</v>
      </c>
    </row>
    <row r="8" spans="1:5" x14ac:dyDescent="0.3">
      <c r="A8" s="26">
        <v>4</v>
      </c>
      <c r="B8" s="6" t="s">
        <v>75</v>
      </c>
      <c r="C8" s="22">
        <v>0.3</v>
      </c>
      <c r="D8" s="71">
        <v>88312</v>
      </c>
      <c r="E8" s="71">
        <f t="shared" ref="E8:E26" si="0">D8*C8</f>
        <v>26493.599999999999</v>
      </c>
    </row>
    <row r="9" spans="1:5" x14ac:dyDescent="0.3">
      <c r="A9" s="26">
        <v>5</v>
      </c>
      <c r="B9" s="10" t="s">
        <v>75</v>
      </c>
      <c r="C9" s="22">
        <v>1.45</v>
      </c>
      <c r="D9" s="71">
        <v>91275</v>
      </c>
      <c r="E9" s="71">
        <f t="shared" si="0"/>
        <v>132348.75</v>
      </c>
    </row>
    <row r="10" spans="1:5" x14ac:dyDescent="0.3">
      <c r="A10" s="26">
        <v>6</v>
      </c>
      <c r="B10" s="6" t="s">
        <v>77</v>
      </c>
      <c r="C10" s="22">
        <v>0.5</v>
      </c>
      <c r="D10" s="71">
        <v>91275</v>
      </c>
      <c r="E10" s="71">
        <f t="shared" si="0"/>
        <v>45637.5</v>
      </c>
    </row>
    <row r="11" spans="1:5" x14ac:dyDescent="0.3">
      <c r="A11" s="26">
        <v>7</v>
      </c>
      <c r="B11" s="10" t="s">
        <v>77</v>
      </c>
      <c r="C11" s="22">
        <v>1.4</v>
      </c>
      <c r="D11" s="71">
        <v>88312</v>
      </c>
      <c r="E11" s="71">
        <f t="shared" si="0"/>
        <v>123636.79999999999</v>
      </c>
    </row>
    <row r="12" spans="1:5" x14ac:dyDescent="0.3">
      <c r="A12" s="26">
        <v>8</v>
      </c>
      <c r="B12" s="10" t="s">
        <v>78</v>
      </c>
      <c r="C12" s="22">
        <v>1.45</v>
      </c>
      <c r="D12" s="71">
        <v>91275</v>
      </c>
      <c r="E12" s="71">
        <f t="shared" si="0"/>
        <v>132348.75</v>
      </c>
    </row>
    <row r="13" spans="1:5" x14ac:dyDescent="0.3">
      <c r="A13" s="26">
        <v>9</v>
      </c>
      <c r="B13" s="6" t="s">
        <v>78</v>
      </c>
      <c r="C13" s="22">
        <v>12.7</v>
      </c>
      <c r="D13" s="71">
        <v>88312</v>
      </c>
      <c r="E13" s="71">
        <f t="shared" si="0"/>
        <v>1121562.3999999999</v>
      </c>
    </row>
    <row r="14" spans="1:5" x14ac:dyDescent="0.3">
      <c r="A14" s="26">
        <v>10</v>
      </c>
      <c r="B14" s="10" t="s">
        <v>79</v>
      </c>
      <c r="C14" s="22">
        <v>1.5</v>
      </c>
      <c r="D14" s="71">
        <v>88312</v>
      </c>
      <c r="E14" s="71">
        <f t="shared" si="0"/>
        <v>132468</v>
      </c>
    </row>
    <row r="15" spans="1:5" x14ac:dyDescent="0.3">
      <c r="A15" s="26">
        <v>11</v>
      </c>
      <c r="B15" s="10" t="s">
        <v>79</v>
      </c>
      <c r="C15" s="22">
        <v>2.4500000000000002</v>
      </c>
      <c r="D15" s="71">
        <v>91275</v>
      </c>
      <c r="E15" s="71">
        <f t="shared" si="0"/>
        <v>223623.75000000003</v>
      </c>
    </row>
    <row r="16" spans="1:5" x14ac:dyDescent="0.3">
      <c r="A16" s="26">
        <v>12</v>
      </c>
      <c r="B16" s="10" t="s">
        <v>80</v>
      </c>
      <c r="C16" s="22">
        <v>1.48</v>
      </c>
      <c r="D16" s="71">
        <v>91275</v>
      </c>
      <c r="E16" s="71">
        <f t="shared" si="0"/>
        <v>135087</v>
      </c>
    </row>
    <row r="17" spans="1:5" x14ac:dyDescent="0.3">
      <c r="A17" s="26">
        <v>13</v>
      </c>
      <c r="B17" s="10" t="s">
        <v>81</v>
      </c>
      <c r="C17" s="22">
        <v>2.85</v>
      </c>
      <c r="D17" s="71">
        <v>88312</v>
      </c>
      <c r="E17" s="71">
        <f t="shared" si="0"/>
        <v>251689.2</v>
      </c>
    </row>
    <row r="18" spans="1:5" x14ac:dyDescent="0.3">
      <c r="A18" s="26">
        <v>14</v>
      </c>
      <c r="B18" s="10" t="s">
        <v>82</v>
      </c>
      <c r="C18" s="22">
        <v>1.33</v>
      </c>
      <c r="D18" s="71">
        <v>91275</v>
      </c>
      <c r="E18" s="71">
        <f t="shared" si="0"/>
        <v>121395.75</v>
      </c>
    </row>
    <row r="19" spans="1:5" x14ac:dyDescent="0.3">
      <c r="A19" s="26">
        <v>15</v>
      </c>
      <c r="B19" s="10" t="s">
        <v>83</v>
      </c>
      <c r="C19" s="22">
        <v>2.2000000000000002</v>
      </c>
      <c r="D19" s="71">
        <v>88312</v>
      </c>
      <c r="E19" s="71">
        <f t="shared" si="0"/>
        <v>194286.40000000002</v>
      </c>
    </row>
    <row r="20" spans="1:5" x14ac:dyDescent="0.3">
      <c r="A20" s="26">
        <v>16</v>
      </c>
      <c r="B20" s="10" t="s">
        <v>83</v>
      </c>
      <c r="C20" s="22">
        <v>1.4</v>
      </c>
      <c r="D20" s="71">
        <v>91275</v>
      </c>
      <c r="E20" s="71">
        <f t="shared" si="0"/>
        <v>127784.99999999999</v>
      </c>
    </row>
    <row r="21" spans="1:5" x14ac:dyDescent="0.3">
      <c r="A21" s="26">
        <v>17</v>
      </c>
      <c r="B21" s="10" t="s">
        <v>85</v>
      </c>
      <c r="C21" s="22">
        <v>0.5</v>
      </c>
      <c r="D21" s="71">
        <v>88312</v>
      </c>
      <c r="E21" s="71">
        <f>D21*C21</f>
        <v>44156</v>
      </c>
    </row>
    <row r="22" spans="1:5" x14ac:dyDescent="0.3">
      <c r="A22" s="26">
        <v>18</v>
      </c>
      <c r="B22" s="10" t="s">
        <v>17</v>
      </c>
      <c r="C22" s="22">
        <v>1</v>
      </c>
      <c r="D22" s="71">
        <v>88312</v>
      </c>
      <c r="E22" s="71">
        <f t="shared" si="0"/>
        <v>88312</v>
      </c>
    </row>
    <row r="23" spans="1:5" x14ac:dyDescent="0.3">
      <c r="A23" s="26">
        <v>19</v>
      </c>
      <c r="B23" s="10" t="s">
        <v>84</v>
      </c>
      <c r="C23" s="22">
        <v>1</v>
      </c>
      <c r="D23" s="71">
        <v>91275</v>
      </c>
      <c r="E23" s="71">
        <f t="shared" si="0"/>
        <v>91275</v>
      </c>
    </row>
    <row r="24" spans="1:5" x14ac:dyDescent="0.3">
      <c r="A24" s="26">
        <v>20</v>
      </c>
      <c r="B24" s="10" t="s">
        <v>18</v>
      </c>
      <c r="C24" s="22">
        <v>1</v>
      </c>
      <c r="D24" s="71">
        <v>91275</v>
      </c>
      <c r="E24" s="71">
        <f t="shared" si="0"/>
        <v>91275</v>
      </c>
    </row>
    <row r="25" spans="1:5" x14ac:dyDescent="0.3">
      <c r="A25" s="26">
        <v>21</v>
      </c>
      <c r="B25" s="10" t="s">
        <v>24</v>
      </c>
      <c r="C25" s="22">
        <v>2</v>
      </c>
      <c r="D25" s="71">
        <v>91275</v>
      </c>
      <c r="E25" s="71">
        <f t="shared" si="0"/>
        <v>182550</v>
      </c>
    </row>
    <row r="26" spans="1:5" x14ac:dyDescent="0.3">
      <c r="A26" s="26">
        <v>22</v>
      </c>
      <c r="B26" s="10" t="s">
        <v>25</v>
      </c>
      <c r="C26" s="22">
        <v>2</v>
      </c>
      <c r="D26" s="71">
        <v>88312</v>
      </c>
      <c r="E26" s="71">
        <f t="shared" si="0"/>
        <v>176624</v>
      </c>
    </row>
    <row r="27" spans="1:5" x14ac:dyDescent="0.3">
      <c r="A27" s="192" t="s">
        <v>26</v>
      </c>
      <c r="B27" s="192"/>
      <c r="C27" s="24">
        <f>SUM(C5:C26)</f>
        <v>41.51</v>
      </c>
      <c r="D27" s="71"/>
      <c r="E27" s="144">
        <f>SUM(E5:E26)</f>
        <v>3774681.9</v>
      </c>
    </row>
    <row r="28" spans="1:5" x14ac:dyDescent="0.3">
      <c r="A28" s="1"/>
      <c r="B28" s="1"/>
      <c r="C28" s="2"/>
    </row>
    <row r="29" spans="1:5" ht="48.75" customHeight="1" x14ac:dyDescent="0.3">
      <c r="A29" s="194" t="s">
        <v>161</v>
      </c>
      <c r="B29" s="194"/>
      <c r="C29" s="194"/>
      <c r="D29" s="194"/>
      <c r="E29" s="194"/>
    </row>
  </sheetData>
  <mergeCells count="4">
    <mergeCell ref="A27:B27"/>
    <mergeCell ref="A2:E2"/>
    <mergeCell ref="A29:E29"/>
    <mergeCell ref="D1:E1"/>
  </mergeCells>
  <pageMargins left="0.19685039370078741" right="0.2" top="0.39370078740157483" bottom="0.35433070866141736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opLeftCell="A11" workbookViewId="0">
      <selection activeCell="B40" sqref="B40"/>
    </sheetView>
  </sheetViews>
  <sheetFormatPr defaultRowHeight="16.5" x14ac:dyDescent="0.3"/>
  <cols>
    <col min="1" max="1" width="5" style="25" customWidth="1"/>
    <col min="2" max="2" width="37.85546875" style="25" customWidth="1"/>
    <col min="3" max="3" width="13.28515625" style="25" customWidth="1"/>
    <col min="4" max="4" width="10.42578125" style="25" customWidth="1"/>
    <col min="5" max="5" width="13.7109375" style="1" customWidth="1"/>
    <col min="6" max="6" width="16.42578125" style="1" customWidth="1"/>
    <col min="7" max="16384" width="9.140625" style="25"/>
  </cols>
  <sheetData>
    <row r="1" spans="1:6" ht="42.75" customHeight="1" x14ac:dyDescent="0.3">
      <c r="C1" s="196" t="s">
        <v>193</v>
      </c>
      <c r="D1" s="196"/>
      <c r="E1" s="196"/>
      <c r="F1" s="196"/>
    </row>
    <row r="2" spans="1:6" ht="38.25" customHeight="1" x14ac:dyDescent="0.3">
      <c r="A2" s="195" t="s">
        <v>206</v>
      </c>
      <c r="B2" s="195"/>
      <c r="C2" s="195"/>
      <c r="D2" s="195"/>
      <c r="E2" s="195"/>
      <c r="F2" s="195"/>
    </row>
    <row r="3" spans="1:6" ht="82.5" x14ac:dyDescent="0.3">
      <c r="A3" s="3" t="s">
        <v>0</v>
      </c>
      <c r="B3" s="3" t="s">
        <v>121</v>
      </c>
      <c r="C3" s="3" t="s">
        <v>204</v>
      </c>
      <c r="D3" s="3" t="s">
        <v>203</v>
      </c>
      <c r="E3" s="90" t="s">
        <v>86</v>
      </c>
      <c r="F3" s="90" t="s">
        <v>154</v>
      </c>
    </row>
    <row r="4" spans="1:6" x14ac:dyDescent="0.3">
      <c r="A4" s="4">
        <v>1</v>
      </c>
      <c r="B4" s="4">
        <v>2</v>
      </c>
      <c r="C4" s="4">
        <v>3</v>
      </c>
      <c r="D4" s="4">
        <v>4</v>
      </c>
      <c r="E4" s="66">
        <v>5</v>
      </c>
      <c r="F4" s="66">
        <v>6</v>
      </c>
    </row>
    <row r="5" spans="1:6" x14ac:dyDescent="0.3">
      <c r="A5" s="5">
        <v>1</v>
      </c>
      <c r="B5" s="6" t="s">
        <v>2</v>
      </c>
      <c r="C5" s="7">
        <v>1</v>
      </c>
      <c r="D5" s="7">
        <v>1</v>
      </c>
      <c r="E5" s="71">
        <v>150000</v>
      </c>
      <c r="F5" s="71">
        <f t="shared" ref="F5:F40" si="0">E5*D5*C5</f>
        <v>150000</v>
      </c>
    </row>
    <row r="6" spans="1:6" x14ac:dyDescent="0.3">
      <c r="A6" s="91">
        <v>2</v>
      </c>
      <c r="B6" s="6" t="s">
        <v>3</v>
      </c>
      <c r="C6" s="154">
        <v>1</v>
      </c>
      <c r="D6" s="7">
        <v>1</v>
      </c>
      <c r="E6" s="71">
        <v>98312</v>
      </c>
      <c r="F6" s="71">
        <f t="shared" si="0"/>
        <v>98312</v>
      </c>
    </row>
    <row r="7" spans="1:6" ht="49.5" x14ac:dyDescent="0.3">
      <c r="A7" s="7">
        <v>3</v>
      </c>
      <c r="B7" s="6" t="s">
        <v>4</v>
      </c>
      <c r="C7" s="91">
        <v>1</v>
      </c>
      <c r="D7" s="7">
        <v>1</v>
      </c>
      <c r="E7" s="35">
        <v>101275</v>
      </c>
      <c r="F7" s="35">
        <f t="shared" si="0"/>
        <v>101275</v>
      </c>
    </row>
    <row r="8" spans="1:6" x14ac:dyDescent="0.3">
      <c r="A8" s="5">
        <v>4</v>
      </c>
      <c r="B8" s="6" t="s">
        <v>5</v>
      </c>
      <c r="C8" s="91">
        <v>1</v>
      </c>
      <c r="D8" s="7">
        <v>1</v>
      </c>
      <c r="E8" s="71">
        <v>91275</v>
      </c>
      <c r="F8" s="71">
        <f t="shared" si="0"/>
        <v>91275</v>
      </c>
    </row>
    <row r="9" spans="1:6" x14ac:dyDescent="0.3">
      <c r="A9" s="5">
        <v>5</v>
      </c>
      <c r="B9" s="6" t="s">
        <v>208</v>
      </c>
      <c r="C9" s="91">
        <v>1</v>
      </c>
      <c r="D9" s="7">
        <v>1</v>
      </c>
      <c r="E9" s="71">
        <v>91275</v>
      </c>
      <c r="F9" s="71">
        <f t="shared" si="0"/>
        <v>91275</v>
      </c>
    </row>
    <row r="10" spans="1:6" x14ac:dyDescent="0.3">
      <c r="A10" s="91">
        <v>6</v>
      </c>
      <c r="B10" s="6" t="s">
        <v>6</v>
      </c>
      <c r="C10" s="9">
        <v>1</v>
      </c>
      <c r="D10" s="7">
        <v>1</v>
      </c>
      <c r="E10" s="71">
        <v>91275</v>
      </c>
      <c r="F10" s="71">
        <f t="shared" si="0"/>
        <v>91275</v>
      </c>
    </row>
    <row r="11" spans="1:6" x14ac:dyDescent="0.3">
      <c r="A11" s="7">
        <v>7</v>
      </c>
      <c r="B11" s="6" t="s">
        <v>7</v>
      </c>
      <c r="C11" s="155">
        <v>1</v>
      </c>
      <c r="D11" s="7">
        <v>1</v>
      </c>
      <c r="E11" s="71">
        <v>88312</v>
      </c>
      <c r="F11" s="71">
        <f t="shared" si="0"/>
        <v>88312</v>
      </c>
    </row>
    <row r="12" spans="1:6" x14ac:dyDescent="0.3">
      <c r="A12" s="5">
        <v>8</v>
      </c>
      <c r="B12" s="10" t="s">
        <v>8</v>
      </c>
      <c r="C12" s="7">
        <v>1</v>
      </c>
      <c r="D12" s="7">
        <v>1</v>
      </c>
      <c r="E12" s="71">
        <v>91275</v>
      </c>
      <c r="F12" s="71">
        <f t="shared" si="0"/>
        <v>91275</v>
      </c>
    </row>
    <row r="13" spans="1:6" x14ac:dyDescent="0.3">
      <c r="A13" s="5">
        <v>9</v>
      </c>
      <c r="B13" s="10" t="s">
        <v>9</v>
      </c>
      <c r="C13" s="7">
        <v>1</v>
      </c>
      <c r="D13" s="7">
        <v>1</v>
      </c>
      <c r="E13" s="71">
        <v>91275</v>
      </c>
      <c r="F13" s="71">
        <f t="shared" si="0"/>
        <v>91275</v>
      </c>
    </row>
    <row r="14" spans="1:6" x14ac:dyDescent="0.3">
      <c r="A14" s="91">
        <v>10</v>
      </c>
      <c r="B14" s="6" t="s">
        <v>10</v>
      </c>
      <c r="C14" s="7">
        <v>1</v>
      </c>
      <c r="D14" s="7">
        <v>1</v>
      </c>
      <c r="E14" s="71">
        <v>91275</v>
      </c>
      <c r="F14" s="71">
        <f t="shared" si="0"/>
        <v>91275</v>
      </c>
    </row>
    <row r="15" spans="1:6" x14ac:dyDescent="0.3">
      <c r="A15" s="7">
        <v>11</v>
      </c>
      <c r="B15" s="6" t="s">
        <v>11</v>
      </c>
      <c r="C15" s="7">
        <v>1</v>
      </c>
      <c r="D15" s="7">
        <v>1</v>
      </c>
      <c r="E15" s="71">
        <v>91275</v>
      </c>
      <c r="F15" s="71">
        <f t="shared" si="0"/>
        <v>91275</v>
      </c>
    </row>
    <row r="16" spans="1:6" x14ac:dyDescent="0.3">
      <c r="A16" s="5">
        <v>12</v>
      </c>
      <c r="B16" s="6" t="s">
        <v>12</v>
      </c>
      <c r="C16" s="7">
        <v>1</v>
      </c>
      <c r="D16" s="7">
        <v>1</v>
      </c>
      <c r="E16" s="71">
        <v>91275</v>
      </c>
      <c r="F16" s="71">
        <f t="shared" si="0"/>
        <v>91275</v>
      </c>
    </row>
    <row r="17" spans="1:6" x14ac:dyDescent="0.3">
      <c r="A17" s="5">
        <v>13</v>
      </c>
      <c r="B17" s="6" t="s">
        <v>13</v>
      </c>
      <c r="C17" s="7">
        <v>1</v>
      </c>
      <c r="D17" s="7">
        <v>1</v>
      </c>
      <c r="E17" s="71">
        <v>91275</v>
      </c>
      <c r="F17" s="71">
        <f t="shared" si="0"/>
        <v>91275</v>
      </c>
    </row>
    <row r="18" spans="1:6" x14ac:dyDescent="0.3">
      <c r="A18" s="91">
        <v>14</v>
      </c>
      <c r="B18" s="6" t="s">
        <v>13</v>
      </c>
      <c r="C18" s="7">
        <v>1</v>
      </c>
      <c r="D18" s="7">
        <v>0.5</v>
      </c>
      <c r="E18" s="71">
        <v>91275</v>
      </c>
      <c r="F18" s="71">
        <f t="shared" si="0"/>
        <v>45637.5</v>
      </c>
    </row>
    <row r="19" spans="1:6" ht="33" x14ac:dyDescent="0.3">
      <c r="A19" s="7">
        <v>15</v>
      </c>
      <c r="B19" s="6" t="s">
        <v>14</v>
      </c>
      <c r="C19" s="7">
        <v>1</v>
      </c>
      <c r="D19" s="7">
        <v>1</v>
      </c>
      <c r="E19" s="35">
        <v>91275</v>
      </c>
      <c r="F19" s="35">
        <f t="shared" si="0"/>
        <v>91275</v>
      </c>
    </row>
    <row r="20" spans="1:6" x14ac:dyDescent="0.3">
      <c r="A20" s="5">
        <v>16</v>
      </c>
      <c r="B20" s="6" t="s">
        <v>15</v>
      </c>
      <c r="C20" s="7">
        <v>1</v>
      </c>
      <c r="D20" s="7">
        <v>1</v>
      </c>
      <c r="E20" s="71">
        <v>91275</v>
      </c>
      <c r="F20" s="71">
        <f t="shared" si="0"/>
        <v>91275</v>
      </c>
    </row>
    <row r="21" spans="1:6" x14ac:dyDescent="0.3">
      <c r="A21" s="5">
        <v>17</v>
      </c>
      <c r="B21" s="6" t="s">
        <v>16</v>
      </c>
      <c r="C21" s="7">
        <v>1</v>
      </c>
      <c r="D21" s="7">
        <v>1</v>
      </c>
      <c r="E21" s="71">
        <v>98312</v>
      </c>
      <c r="F21" s="71">
        <f t="shared" si="0"/>
        <v>98312</v>
      </c>
    </row>
    <row r="22" spans="1:6" x14ac:dyDescent="0.3">
      <c r="A22" s="91">
        <v>18</v>
      </c>
      <c r="B22" s="6" t="s">
        <v>17</v>
      </c>
      <c r="C22" s="7">
        <v>1</v>
      </c>
      <c r="D22" s="7">
        <v>1</v>
      </c>
      <c r="E22" s="71">
        <v>91275</v>
      </c>
      <c r="F22" s="71">
        <f t="shared" si="0"/>
        <v>91275</v>
      </c>
    </row>
    <row r="23" spans="1:6" x14ac:dyDescent="0.3">
      <c r="A23" s="7">
        <v>19</v>
      </c>
      <c r="B23" s="6" t="s">
        <v>18</v>
      </c>
      <c r="C23" s="7">
        <v>1</v>
      </c>
      <c r="D23" s="7">
        <v>1</v>
      </c>
      <c r="E23" s="71">
        <v>91275</v>
      </c>
      <c r="F23" s="71">
        <f t="shared" si="0"/>
        <v>91275</v>
      </c>
    </row>
    <row r="24" spans="1:6" x14ac:dyDescent="0.3">
      <c r="A24" s="5">
        <v>20</v>
      </c>
      <c r="B24" s="6" t="s">
        <v>18</v>
      </c>
      <c r="C24" s="7">
        <v>1</v>
      </c>
      <c r="D24" s="7">
        <v>1</v>
      </c>
      <c r="E24" s="71">
        <v>91275</v>
      </c>
      <c r="F24" s="71">
        <f t="shared" si="0"/>
        <v>91275</v>
      </c>
    </row>
    <row r="25" spans="1:6" ht="33" x14ac:dyDescent="0.3">
      <c r="A25" s="5">
        <v>21</v>
      </c>
      <c r="B25" s="6" t="s">
        <v>19</v>
      </c>
      <c r="C25" s="7">
        <v>1</v>
      </c>
      <c r="D25" s="7">
        <v>0.5</v>
      </c>
      <c r="E25" s="35">
        <v>88312</v>
      </c>
      <c r="F25" s="35">
        <f t="shared" si="0"/>
        <v>44156</v>
      </c>
    </row>
    <row r="26" spans="1:6" x14ac:dyDescent="0.3">
      <c r="A26" s="91">
        <v>22</v>
      </c>
      <c r="B26" s="10" t="s">
        <v>20</v>
      </c>
      <c r="C26" s="7">
        <v>1</v>
      </c>
      <c r="D26" s="11">
        <v>0.5</v>
      </c>
      <c r="E26" s="71">
        <v>91275</v>
      </c>
      <c r="F26" s="71">
        <f t="shared" si="0"/>
        <v>45637.5</v>
      </c>
    </row>
    <row r="27" spans="1:6" x14ac:dyDescent="0.3">
      <c r="A27" s="7">
        <v>23</v>
      </c>
      <c r="B27" s="10" t="s">
        <v>21</v>
      </c>
      <c r="C27" s="7">
        <v>1</v>
      </c>
      <c r="D27" s="7">
        <v>1</v>
      </c>
      <c r="E27" s="71">
        <v>91275</v>
      </c>
      <c r="F27" s="71">
        <f t="shared" si="0"/>
        <v>91275</v>
      </c>
    </row>
    <row r="28" spans="1:6" x14ac:dyDescent="0.3">
      <c r="A28" s="5">
        <v>24</v>
      </c>
      <c r="B28" s="10" t="s">
        <v>21</v>
      </c>
      <c r="C28" s="7">
        <v>1</v>
      </c>
      <c r="D28" s="7">
        <v>1</v>
      </c>
      <c r="E28" s="71">
        <v>91275</v>
      </c>
      <c r="F28" s="71">
        <f t="shared" si="0"/>
        <v>91275</v>
      </c>
    </row>
    <row r="29" spans="1:6" x14ac:dyDescent="0.3">
      <c r="A29" s="5">
        <v>25</v>
      </c>
      <c r="B29" s="10" t="s">
        <v>21</v>
      </c>
      <c r="C29" s="7">
        <v>1</v>
      </c>
      <c r="D29" s="7">
        <v>1</v>
      </c>
      <c r="E29" s="71">
        <v>91275</v>
      </c>
      <c r="F29" s="71">
        <f t="shared" si="0"/>
        <v>91275</v>
      </c>
    </row>
    <row r="30" spans="1:6" x14ac:dyDescent="0.3">
      <c r="A30" s="5">
        <v>26</v>
      </c>
      <c r="B30" s="10" t="s">
        <v>21</v>
      </c>
      <c r="C30" s="7">
        <v>1</v>
      </c>
      <c r="D30" s="7">
        <v>1</v>
      </c>
      <c r="E30" s="71">
        <v>91275</v>
      </c>
      <c r="F30" s="71">
        <f t="shared" si="0"/>
        <v>91275</v>
      </c>
    </row>
    <row r="31" spans="1:6" x14ac:dyDescent="0.3">
      <c r="A31" s="5">
        <v>27</v>
      </c>
      <c r="B31" s="6" t="s">
        <v>22</v>
      </c>
      <c r="C31" s="7">
        <v>1</v>
      </c>
      <c r="D31" s="7">
        <v>1</v>
      </c>
      <c r="E31" s="71">
        <v>91275</v>
      </c>
      <c r="F31" s="71">
        <f t="shared" si="0"/>
        <v>91275</v>
      </c>
    </row>
    <row r="32" spans="1:6" x14ac:dyDescent="0.3">
      <c r="A32" s="5">
        <v>28</v>
      </c>
      <c r="B32" s="6" t="s">
        <v>22</v>
      </c>
      <c r="C32" s="7">
        <v>1</v>
      </c>
      <c r="D32" s="7">
        <v>1</v>
      </c>
      <c r="E32" s="71">
        <v>91275</v>
      </c>
      <c r="F32" s="71">
        <f t="shared" si="0"/>
        <v>91275</v>
      </c>
    </row>
    <row r="33" spans="1:6" x14ac:dyDescent="0.3">
      <c r="A33" s="5">
        <v>29</v>
      </c>
      <c r="B33" s="6" t="s">
        <v>22</v>
      </c>
      <c r="C33" s="7">
        <v>1</v>
      </c>
      <c r="D33" s="7">
        <v>1</v>
      </c>
      <c r="E33" s="71">
        <v>91275</v>
      </c>
      <c r="F33" s="71">
        <f t="shared" si="0"/>
        <v>91275</v>
      </c>
    </row>
    <row r="34" spans="1:6" x14ac:dyDescent="0.3">
      <c r="A34" s="5">
        <v>30</v>
      </c>
      <c r="B34" s="6" t="s">
        <v>22</v>
      </c>
      <c r="C34" s="7">
        <v>1</v>
      </c>
      <c r="D34" s="7">
        <v>1</v>
      </c>
      <c r="E34" s="71">
        <v>91275</v>
      </c>
      <c r="F34" s="71">
        <f t="shared" si="0"/>
        <v>91275</v>
      </c>
    </row>
    <row r="35" spans="1:6" x14ac:dyDescent="0.3">
      <c r="A35" s="5">
        <v>31</v>
      </c>
      <c r="B35" s="6" t="s">
        <v>23</v>
      </c>
      <c r="C35" s="7">
        <v>1</v>
      </c>
      <c r="D35" s="7">
        <v>1</v>
      </c>
      <c r="E35" s="71">
        <v>91275</v>
      </c>
      <c r="F35" s="71">
        <f t="shared" si="0"/>
        <v>91275</v>
      </c>
    </row>
    <row r="36" spans="1:6" x14ac:dyDescent="0.3">
      <c r="A36" s="5">
        <v>32</v>
      </c>
      <c r="B36" s="6" t="s">
        <v>24</v>
      </c>
      <c r="C36" s="7">
        <v>1</v>
      </c>
      <c r="D36" s="7">
        <v>1</v>
      </c>
      <c r="E36" s="71">
        <v>88312</v>
      </c>
      <c r="F36" s="71">
        <f t="shared" si="0"/>
        <v>88312</v>
      </c>
    </row>
    <row r="37" spans="1:6" x14ac:dyDescent="0.3">
      <c r="A37" s="5">
        <v>33</v>
      </c>
      <c r="B37" s="6" t="s">
        <v>24</v>
      </c>
      <c r="C37" s="7">
        <v>1</v>
      </c>
      <c r="D37" s="7">
        <v>1</v>
      </c>
      <c r="E37" s="71">
        <v>88312</v>
      </c>
      <c r="F37" s="71">
        <f t="shared" si="0"/>
        <v>88312</v>
      </c>
    </row>
    <row r="38" spans="1:6" x14ac:dyDescent="0.3">
      <c r="A38" s="5">
        <v>34</v>
      </c>
      <c r="B38" s="6" t="s">
        <v>24</v>
      </c>
      <c r="C38" s="7">
        <v>1</v>
      </c>
      <c r="D38" s="7">
        <v>1</v>
      </c>
      <c r="E38" s="71">
        <v>88312</v>
      </c>
      <c r="F38" s="71">
        <f t="shared" si="0"/>
        <v>88312</v>
      </c>
    </row>
    <row r="39" spans="1:6" x14ac:dyDescent="0.3">
      <c r="A39" s="5">
        <v>35</v>
      </c>
      <c r="B39" s="6" t="s">
        <v>25</v>
      </c>
      <c r="C39" s="7">
        <v>1</v>
      </c>
      <c r="D39" s="7">
        <v>1</v>
      </c>
      <c r="E39" s="71">
        <v>88312</v>
      </c>
      <c r="F39" s="71">
        <f t="shared" si="0"/>
        <v>88312</v>
      </c>
    </row>
    <row r="40" spans="1:6" x14ac:dyDescent="0.3">
      <c r="A40" s="5">
        <v>36</v>
      </c>
      <c r="B40" s="6" t="s">
        <v>25</v>
      </c>
      <c r="C40" s="7">
        <v>1</v>
      </c>
      <c r="D40" s="7">
        <v>1</v>
      </c>
      <c r="E40" s="71">
        <v>88312</v>
      </c>
      <c r="F40" s="71">
        <f t="shared" si="0"/>
        <v>88312</v>
      </c>
    </row>
    <row r="41" spans="1:6" x14ac:dyDescent="0.3">
      <c r="A41" s="12"/>
      <c r="B41" s="12" t="s">
        <v>26</v>
      </c>
      <c r="C41" s="13">
        <f>SUM(C5:C40)</f>
        <v>36</v>
      </c>
      <c r="D41" s="14">
        <f>SUM(D5:D40)</f>
        <v>34.5</v>
      </c>
      <c r="E41" s="71"/>
      <c r="F41" s="144">
        <f>SUM(F5:F40)</f>
        <v>3212527</v>
      </c>
    </row>
    <row r="42" spans="1:6" x14ac:dyDescent="0.3">
      <c r="A42" s="1"/>
      <c r="B42" s="1"/>
      <c r="C42" s="2"/>
      <c r="D42" s="15"/>
    </row>
    <row r="43" spans="1:6" ht="35.25" customHeight="1" x14ac:dyDescent="0.3">
      <c r="A43" s="171" t="s">
        <v>151</v>
      </c>
      <c r="B43" s="171"/>
      <c r="C43" s="171"/>
      <c r="D43" s="171"/>
      <c r="E43" s="171"/>
      <c r="F43" s="171"/>
    </row>
  </sheetData>
  <mergeCells count="3">
    <mergeCell ref="A2:F2"/>
    <mergeCell ref="A43:F43"/>
    <mergeCell ref="C1:F1"/>
  </mergeCells>
  <pageMargins left="0.31" right="0.2" top="0.2" bottom="0.2" header="0.3" footer="0.2"/>
  <pageSetup paperSize="9" scale="9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23" sqref="A23:B23"/>
    </sheetView>
  </sheetViews>
  <sheetFormatPr defaultRowHeight="16.5" x14ac:dyDescent="0.3"/>
  <cols>
    <col min="1" max="1" width="6.140625" style="1" customWidth="1"/>
    <col min="2" max="2" width="44.140625" style="1" customWidth="1"/>
    <col min="3" max="3" width="10.85546875" style="2" customWidth="1"/>
    <col min="4" max="5" width="16.85546875" style="15" customWidth="1"/>
    <col min="6" max="6" width="9.140625" style="1" customWidth="1"/>
    <col min="7" max="16384" width="9.140625" style="1"/>
  </cols>
  <sheetData>
    <row r="1" spans="1:5" ht="57" customHeight="1" x14ac:dyDescent="0.3">
      <c r="D1" s="190" t="s">
        <v>189</v>
      </c>
      <c r="E1" s="190"/>
    </row>
    <row r="2" spans="1:5" ht="46.5" customHeight="1" x14ac:dyDescent="0.3">
      <c r="A2" s="200" t="s">
        <v>162</v>
      </c>
      <c r="B2" s="200"/>
      <c r="C2" s="200"/>
      <c r="D2" s="200"/>
      <c r="E2" s="200"/>
    </row>
    <row r="3" spans="1:5" s="2" customFormat="1" x14ac:dyDescent="0.25">
      <c r="A3" s="20"/>
      <c r="B3" s="20"/>
      <c r="C3" s="20"/>
      <c r="D3" s="199"/>
      <c r="E3" s="199"/>
    </row>
    <row r="4" spans="1:5" s="2" customFormat="1" ht="57" x14ac:dyDescent="0.25">
      <c r="A4" s="149" t="s">
        <v>0</v>
      </c>
      <c r="B4" s="39" t="s">
        <v>121</v>
      </c>
      <c r="C4" s="149" t="s">
        <v>1</v>
      </c>
      <c r="D4" s="149" t="s">
        <v>86</v>
      </c>
      <c r="E4" s="149" t="s">
        <v>154</v>
      </c>
    </row>
    <row r="5" spans="1:5" s="2" customFormat="1" x14ac:dyDescent="0.25">
      <c r="A5" s="4">
        <v>1</v>
      </c>
      <c r="B5" s="4">
        <v>2</v>
      </c>
      <c r="C5" s="21">
        <v>3</v>
      </c>
      <c r="D5" s="4">
        <v>4</v>
      </c>
      <c r="E5" s="4">
        <v>5</v>
      </c>
    </row>
    <row r="6" spans="1:5" x14ac:dyDescent="0.3">
      <c r="A6" s="7">
        <v>1</v>
      </c>
      <c r="B6" s="6" t="s">
        <v>2</v>
      </c>
      <c r="C6" s="22">
        <v>1</v>
      </c>
      <c r="D6" s="23">
        <v>145976</v>
      </c>
      <c r="E6" s="23">
        <f t="shared" ref="E6:E22" si="0">D6*C6</f>
        <v>145976</v>
      </c>
    </row>
    <row r="7" spans="1:5" x14ac:dyDescent="0.3">
      <c r="A7" s="8">
        <v>2</v>
      </c>
      <c r="B7" s="6" t="s">
        <v>87</v>
      </c>
      <c r="C7" s="22">
        <v>1</v>
      </c>
      <c r="D7" s="23">
        <v>98312</v>
      </c>
      <c r="E7" s="23">
        <f t="shared" si="0"/>
        <v>98312</v>
      </c>
    </row>
    <row r="8" spans="1:5" x14ac:dyDescent="0.3">
      <c r="A8" s="7">
        <v>3</v>
      </c>
      <c r="B8" s="6" t="s">
        <v>16</v>
      </c>
      <c r="C8" s="22">
        <v>1</v>
      </c>
      <c r="D8" s="23">
        <v>101275</v>
      </c>
      <c r="E8" s="23">
        <f>D8*C8</f>
        <v>101275</v>
      </c>
    </row>
    <row r="9" spans="1:5" x14ac:dyDescent="0.3">
      <c r="A9" s="169">
        <v>4</v>
      </c>
      <c r="B9" s="6" t="s">
        <v>88</v>
      </c>
      <c r="C9" s="22">
        <v>0.55000000000000004</v>
      </c>
      <c r="D9" s="23">
        <v>88312</v>
      </c>
      <c r="E9" s="23">
        <f t="shared" si="0"/>
        <v>48571.600000000006</v>
      </c>
    </row>
    <row r="10" spans="1:5" x14ac:dyDescent="0.3">
      <c r="A10" s="7">
        <v>5</v>
      </c>
      <c r="B10" s="10" t="s">
        <v>89</v>
      </c>
      <c r="C10" s="22">
        <v>1.1499999999999999</v>
      </c>
      <c r="D10" s="23">
        <v>88312</v>
      </c>
      <c r="E10" s="23">
        <f t="shared" si="0"/>
        <v>101558.79999999999</v>
      </c>
    </row>
    <row r="11" spans="1:5" x14ac:dyDescent="0.3">
      <c r="A11" s="169">
        <v>6</v>
      </c>
      <c r="B11" s="10" t="s">
        <v>90</v>
      </c>
      <c r="C11" s="22">
        <v>0.7</v>
      </c>
      <c r="D11" s="23">
        <v>88312</v>
      </c>
      <c r="E11" s="23">
        <f t="shared" si="0"/>
        <v>61818.399999999994</v>
      </c>
    </row>
    <row r="12" spans="1:5" x14ac:dyDescent="0.3">
      <c r="A12" s="7">
        <v>7</v>
      </c>
      <c r="B12" s="10" t="s">
        <v>91</v>
      </c>
      <c r="C12" s="22">
        <v>0.7</v>
      </c>
      <c r="D12" s="23">
        <v>88312</v>
      </c>
      <c r="E12" s="23">
        <f t="shared" si="0"/>
        <v>61818.399999999994</v>
      </c>
    </row>
    <row r="13" spans="1:5" x14ac:dyDescent="0.3">
      <c r="A13" s="169">
        <v>8</v>
      </c>
      <c r="B13" s="10" t="s">
        <v>92</v>
      </c>
      <c r="C13" s="22">
        <v>1</v>
      </c>
      <c r="D13" s="23">
        <v>91275</v>
      </c>
      <c r="E13" s="23">
        <f t="shared" si="0"/>
        <v>91275</v>
      </c>
    </row>
    <row r="14" spans="1:5" x14ac:dyDescent="0.3">
      <c r="A14" s="7">
        <v>9</v>
      </c>
      <c r="B14" s="10" t="s">
        <v>93</v>
      </c>
      <c r="C14" s="22">
        <v>1</v>
      </c>
      <c r="D14" s="23">
        <v>91275</v>
      </c>
      <c r="E14" s="23">
        <f t="shared" si="0"/>
        <v>91275</v>
      </c>
    </row>
    <row r="15" spans="1:5" x14ac:dyDescent="0.3">
      <c r="A15" s="169">
        <v>10</v>
      </c>
      <c r="B15" s="10" t="s">
        <v>94</v>
      </c>
      <c r="C15" s="22">
        <v>0.85</v>
      </c>
      <c r="D15" s="23">
        <v>91275</v>
      </c>
      <c r="E15" s="23">
        <f t="shared" si="0"/>
        <v>77583.75</v>
      </c>
    </row>
    <row r="16" spans="1:5" ht="33" x14ac:dyDescent="0.3">
      <c r="A16" s="7">
        <v>11</v>
      </c>
      <c r="B16" s="10" t="s">
        <v>95</v>
      </c>
      <c r="C16" s="22">
        <v>0.6</v>
      </c>
      <c r="D16" s="23">
        <v>91275</v>
      </c>
      <c r="E16" s="23">
        <f t="shared" si="0"/>
        <v>54765</v>
      </c>
    </row>
    <row r="17" spans="1:6" x14ac:dyDescent="0.3">
      <c r="A17" s="169">
        <v>12</v>
      </c>
      <c r="B17" s="10" t="s">
        <v>96</v>
      </c>
      <c r="C17" s="22">
        <v>1</v>
      </c>
      <c r="D17" s="23">
        <v>91275</v>
      </c>
      <c r="E17" s="23">
        <f t="shared" si="0"/>
        <v>91275</v>
      </c>
    </row>
    <row r="18" spans="1:6" x14ac:dyDescent="0.3">
      <c r="A18" s="7">
        <v>13</v>
      </c>
      <c r="B18" s="10" t="s">
        <v>97</v>
      </c>
      <c r="C18" s="22">
        <v>1</v>
      </c>
      <c r="D18" s="23">
        <v>91275</v>
      </c>
      <c r="E18" s="23">
        <f t="shared" si="0"/>
        <v>91275</v>
      </c>
    </row>
    <row r="19" spans="1:6" x14ac:dyDescent="0.3">
      <c r="A19" s="169">
        <v>14</v>
      </c>
      <c r="B19" s="10" t="s">
        <v>98</v>
      </c>
      <c r="C19" s="22">
        <v>1</v>
      </c>
      <c r="D19" s="23">
        <v>91275</v>
      </c>
      <c r="E19" s="23">
        <f t="shared" si="0"/>
        <v>91275</v>
      </c>
    </row>
    <row r="20" spans="1:6" x14ac:dyDescent="0.3">
      <c r="A20" s="7">
        <v>15</v>
      </c>
      <c r="B20" s="6" t="s">
        <v>18</v>
      </c>
      <c r="C20" s="22">
        <v>1</v>
      </c>
      <c r="D20" s="23">
        <v>88312</v>
      </c>
      <c r="E20" s="23">
        <f t="shared" si="0"/>
        <v>88312</v>
      </c>
    </row>
    <row r="21" spans="1:6" x14ac:dyDescent="0.3">
      <c r="A21" s="169">
        <v>16</v>
      </c>
      <c r="B21" s="6" t="s">
        <v>24</v>
      </c>
      <c r="C21" s="22">
        <v>1</v>
      </c>
      <c r="D21" s="23">
        <v>88312</v>
      </c>
      <c r="E21" s="23">
        <f t="shared" si="0"/>
        <v>88312</v>
      </c>
    </row>
    <row r="22" spans="1:6" x14ac:dyDescent="0.3">
      <c r="A22" s="7">
        <v>17</v>
      </c>
      <c r="B22" s="6" t="s">
        <v>25</v>
      </c>
      <c r="C22" s="22">
        <v>2</v>
      </c>
      <c r="D22" s="23">
        <v>88312</v>
      </c>
      <c r="E22" s="23">
        <f t="shared" si="0"/>
        <v>176624</v>
      </c>
    </row>
    <row r="23" spans="1:6" x14ac:dyDescent="0.3">
      <c r="A23" s="197" t="s">
        <v>26</v>
      </c>
      <c r="B23" s="198"/>
      <c r="C23" s="145">
        <f>SUM(C6:C22)</f>
        <v>16.549999999999997</v>
      </c>
      <c r="D23" s="146"/>
      <c r="E23" s="146">
        <f>SUM(E6:E22)</f>
        <v>1561301.95</v>
      </c>
    </row>
    <row r="25" spans="1:6" ht="42" customHeight="1" x14ac:dyDescent="0.3">
      <c r="A25" s="171" t="s">
        <v>151</v>
      </c>
      <c r="B25" s="171"/>
      <c r="C25" s="171"/>
      <c r="D25" s="171"/>
      <c r="E25" s="171"/>
      <c r="F25" s="126"/>
    </row>
  </sheetData>
  <mergeCells count="5">
    <mergeCell ref="D1:E1"/>
    <mergeCell ref="A23:B23"/>
    <mergeCell ref="D3:E3"/>
    <mergeCell ref="A2:E2"/>
    <mergeCell ref="A25:E25"/>
  </mergeCells>
  <pageMargins left="0.27559055118110237" right="0.19685039370078741" top="0.35433070866141736" bottom="0.35433070866141736" header="0.31496062992125984" footer="0.31496062992125984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C13" sqref="C13"/>
    </sheetView>
  </sheetViews>
  <sheetFormatPr defaultRowHeight="16.5" x14ac:dyDescent="0.3"/>
  <cols>
    <col min="1" max="1" width="9.140625" style="25"/>
    <col min="2" max="2" width="30" style="25" customWidth="1"/>
    <col min="3" max="3" width="11.42578125" style="25" customWidth="1"/>
    <col min="4" max="4" width="10.140625" style="25" customWidth="1"/>
    <col min="5" max="5" width="18" style="1" customWidth="1"/>
    <col min="6" max="6" width="15.85546875" style="1" customWidth="1"/>
    <col min="7" max="16384" width="9.140625" style="25"/>
  </cols>
  <sheetData>
    <row r="1" spans="1:7" ht="58.5" customHeight="1" x14ac:dyDescent="0.3">
      <c r="E1" s="190" t="s">
        <v>190</v>
      </c>
      <c r="F1" s="190"/>
    </row>
    <row r="2" spans="1:7" ht="70.5" customHeight="1" x14ac:dyDescent="0.3">
      <c r="A2" s="201" t="s">
        <v>163</v>
      </c>
      <c r="B2" s="201"/>
      <c r="C2" s="201"/>
      <c r="D2" s="201"/>
      <c r="E2" s="201"/>
      <c r="F2" s="201"/>
      <c r="G2" s="83"/>
    </row>
    <row r="3" spans="1:7" ht="57" x14ac:dyDescent="0.3">
      <c r="A3" s="150" t="s">
        <v>0</v>
      </c>
      <c r="B3" s="39" t="s">
        <v>121</v>
      </c>
      <c r="C3" s="150" t="s">
        <v>204</v>
      </c>
      <c r="D3" s="39" t="s">
        <v>203</v>
      </c>
      <c r="E3" s="149" t="s">
        <v>86</v>
      </c>
      <c r="F3" s="149" t="s">
        <v>154</v>
      </c>
    </row>
    <row r="4" spans="1:7" x14ac:dyDescent="0.3">
      <c r="A4" s="4">
        <v>1</v>
      </c>
      <c r="B4" s="4">
        <v>2</v>
      </c>
      <c r="C4" s="21">
        <v>3</v>
      </c>
      <c r="D4" s="4">
        <v>4</v>
      </c>
      <c r="E4" s="66">
        <v>5</v>
      </c>
      <c r="F4" s="66">
        <v>6</v>
      </c>
    </row>
    <row r="5" spans="1:7" x14ac:dyDescent="0.3">
      <c r="A5" s="5">
        <v>1</v>
      </c>
      <c r="B5" s="6" t="s">
        <v>2</v>
      </c>
      <c r="C5" s="202">
        <v>1</v>
      </c>
      <c r="D5" s="23">
        <v>1</v>
      </c>
      <c r="E5" s="71">
        <v>144000</v>
      </c>
      <c r="F5" s="71">
        <f>E5*D5</f>
        <v>144000</v>
      </c>
    </row>
    <row r="6" spans="1:7" s="1" customFormat="1" ht="33" x14ac:dyDescent="0.3">
      <c r="A6" s="5">
        <v>2</v>
      </c>
      <c r="B6" s="6" t="s">
        <v>150</v>
      </c>
      <c r="C6" s="203"/>
      <c r="D6" s="38">
        <v>0.2</v>
      </c>
      <c r="E6" s="36">
        <v>88312</v>
      </c>
      <c r="F6" s="36">
        <f t="shared" ref="F6:F12" si="0">E6*D6</f>
        <v>17662.400000000001</v>
      </c>
    </row>
    <row r="7" spans="1:7" ht="55.5" customHeight="1" x14ac:dyDescent="0.3">
      <c r="A7" s="9">
        <v>3</v>
      </c>
      <c r="B7" s="6" t="s">
        <v>87</v>
      </c>
      <c r="C7" s="7">
        <v>1</v>
      </c>
      <c r="D7" s="37">
        <v>1</v>
      </c>
      <c r="E7" s="36">
        <v>101275</v>
      </c>
      <c r="F7" s="36">
        <f t="shared" si="0"/>
        <v>101275</v>
      </c>
    </row>
    <row r="8" spans="1:7" ht="30.75" customHeight="1" x14ac:dyDescent="0.3">
      <c r="A8" s="9">
        <v>4</v>
      </c>
      <c r="B8" s="10" t="s">
        <v>100</v>
      </c>
      <c r="C8" s="7">
        <v>4</v>
      </c>
      <c r="D8" s="38">
        <v>3.5</v>
      </c>
      <c r="E8" s="36">
        <v>100000</v>
      </c>
      <c r="F8" s="36">
        <f t="shared" si="0"/>
        <v>350000</v>
      </c>
    </row>
    <row r="9" spans="1:7" x14ac:dyDescent="0.3">
      <c r="A9" s="5">
        <v>6</v>
      </c>
      <c r="B9" s="10" t="s">
        <v>16</v>
      </c>
      <c r="C9" s="7">
        <v>1</v>
      </c>
      <c r="D9" s="23">
        <v>1</v>
      </c>
      <c r="E9" s="71">
        <v>98312</v>
      </c>
      <c r="F9" s="71">
        <f t="shared" si="0"/>
        <v>98312</v>
      </c>
    </row>
    <row r="10" spans="1:7" x14ac:dyDescent="0.3">
      <c r="A10" s="5">
        <v>7</v>
      </c>
      <c r="B10" s="10" t="s">
        <v>18</v>
      </c>
      <c r="C10" s="7">
        <v>1</v>
      </c>
      <c r="D10" s="23">
        <v>1</v>
      </c>
      <c r="E10" s="71">
        <v>88312</v>
      </c>
      <c r="F10" s="71">
        <f t="shared" si="0"/>
        <v>88312</v>
      </c>
    </row>
    <row r="11" spans="1:7" x14ac:dyDescent="0.3">
      <c r="A11" s="5">
        <v>8</v>
      </c>
      <c r="B11" s="10" t="s">
        <v>25</v>
      </c>
      <c r="C11" s="7">
        <v>1</v>
      </c>
      <c r="D11" s="23">
        <v>1</v>
      </c>
      <c r="E11" s="71">
        <v>88312</v>
      </c>
      <c r="F11" s="71">
        <f t="shared" si="0"/>
        <v>88312</v>
      </c>
    </row>
    <row r="12" spans="1:7" x14ac:dyDescent="0.3">
      <c r="A12" s="5">
        <v>9</v>
      </c>
      <c r="B12" s="10" t="s">
        <v>24</v>
      </c>
      <c r="C12" s="7">
        <v>1</v>
      </c>
      <c r="D12" s="23">
        <v>1</v>
      </c>
      <c r="E12" s="71">
        <v>91275</v>
      </c>
      <c r="F12" s="71">
        <f t="shared" si="0"/>
        <v>91275</v>
      </c>
    </row>
    <row r="13" spans="1:7" x14ac:dyDescent="0.3">
      <c r="A13" s="192" t="s">
        <v>26</v>
      </c>
      <c r="B13" s="192"/>
      <c r="C13" s="13">
        <f>SUM(C5:C12)</f>
        <v>10</v>
      </c>
      <c r="D13" s="13">
        <f t="shared" ref="D13" si="1">SUM(D5:D12)</f>
        <v>9.6999999999999993</v>
      </c>
      <c r="E13" s="68"/>
      <c r="F13" s="144">
        <f>SUM(F5:F12)</f>
        <v>979148.4</v>
      </c>
    </row>
    <row r="14" spans="1:7" x14ac:dyDescent="0.3">
      <c r="A14" s="165"/>
      <c r="B14" s="165"/>
      <c r="C14" s="152"/>
      <c r="D14" s="152"/>
      <c r="E14" s="166"/>
      <c r="F14" s="167"/>
    </row>
    <row r="15" spans="1:7" x14ac:dyDescent="0.3">
      <c r="A15" s="165"/>
      <c r="B15" s="165"/>
      <c r="C15" s="152"/>
      <c r="D15" s="152"/>
      <c r="E15" s="166"/>
      <c r="F15" s="167"/>
    </row>
    <row r="17" spans="1:6" ht="42.75" customHeight="1" x14ac:dyDescent="0.3">
      <c r="A17" s="171" t="s">
        <v>151</v>
      </c>
      <c r="B17" s="171"/>
      <c r="C17" s="171"/>
      <c r="D17" s="171"/>
      <c r="E17" s="171"/>
      <c r="F17" s="171"/>
    </row>
  </sheetData>
  <mergeCells count="5">
    <mergeCell ref="A13:B13"/>
    <mergeCell ref="A2:F2"/>
    <mergeCell ref="E1:F1"/>
    <mergeCell ref="C5:C6"/>
    <mergeCell ref="A17:F17"/>
  </mergeCells>
  <pageMargins left="0.28000000000000003" right="0.26" top="0.43" bottom="0.38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tiv1</vt:lpstr>
      <vt:lpstr>tiv2</vt:lpstr>
      <vt:lpstr>tiv3</vt:lpstr>
      <vt:lpstr>tiv4</vt:lpstr>
      <vt:lpstr>mshak</vt:lpstr>
      <vt:lpstr>erasht.</vt:lpstr>
      <vt:lpstr>ՄՊՍԿ</vt:lpstr>
      <vt:lpstr>gexarv</vt:lpstr>
      <vt:lpstr>shaxmat</vt:lpstr>
      <vt:lpstr>foot.</vt:lpstr>
      <vt:lpstr>komumal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2019-11-29T11:38:09Z</dcterms:modified>
</cp:coreProperties>
</file>