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14․02․2025\"/>
    </mc:Choice>
  </mc:AlternateContent>
  <xr:revisionPtr revIDLastSave="0" documentId="13_ncr:1_{A7FF2CAA-867A-4263-AC81-C6BACFE73E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1" i="1" l="1"/>
  <c r="C81" i="1"/>
  <c r="D62" i="1"/>
  <c r="D16" i="1" l="1"/>
  <c r="C16" i="1"/>
  <c r="D10" i="1"/>
  <c r="C10" i="1"/>
  <c r="D84" i="1" l="1"/>
  <c r="C84" i="1"/>
  <c r="D68" i="1" l="1"/>
  <c r="C68" i="1"/>
  <c r="C62" i="1"/>
  <c r="D56" i="1"/>
  <c r="C56" i="1"/>
  <c r="D51" i="1"/>
  <c r="C51" i="1"/>
  <c r="D46" i="1"/>
  <c r="C46" i="1"/>
  <c r="D41" i="1"/>
  <c r="C41" i="1"/>
  <c r="D35" i="1"/>
  <c r="C35" i="1"/>
  <c r="D30" i="1"/>
  <c r="C30" i="1"/>
  <c r="D23" i="1"/>
  <c r="C23" i="1"/>
  <c r="D85" i="1" l="1"/>
  <c r="C85" i="1" l="1"/>
</calcChain>
</file>

<file path=xl/sharedStrings.xml><?xml version="1.0" encoding="utf-8"?>
<sst xmlns="http://schemas.openxmlformats.org/spreadsheetml/2006/main" count="89" uniqueCount="58">
  <si>
    <t>2. Աշխատակազմի հաստիքացուցակը և պաշտոնային դրույքաչափերը</t>
  </si>
  <si>
    <t>Հ/հ</t>
  </si>
  <si>
    <t>Հաստիքի անվանումը</t>
  </si>
  <si>
    <t>Հաստիքների քանակը</t>
  </si>
  <si>
    <r>
      <t xml:space="preserve">Պաշտոնային դրույքաչափը
</t>
    </r>
    <r>
      <rPr>
        <sz val="7"/>
        <color indexed="8"/>
        <rFont val="GHEA Grapalat"/>
        <family val="3"/>
      </rPr>
      <t>(սահմանվում է հաստիքային մեկ միավորի համար)</t>
    </r>
  </si>
  <si>
    <t>Համայնքի ղեկավար</t>
  </si>
  <si>
    <t>Համայնքի ղեկավարի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</si>
  <si>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</si>
  <si>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</si>
  <si>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</si>
  <si>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Համայնքի ղեկավարի տեղակալի օգնական</t>
  </si>
  <si>
    <t>Ընդամենը</t>
  </si>
  <si>
    <t>Վարչական ղեկավար (Բռնակոթ, Անգեղակոթ)</t>
  </si>
  <si>
    <t>Վարչական ղեկավար (Դարբաս, Շաքի, Շաղատ)</t>
  </si>
  <si>
    <t>Վարչական ղեկավար (Ախլաթյան, Աշոտավան, Ույծ, Վաղատին, Նորավան, Տոլորս, Շամբ, Աղիտու, Գորայք, Սառնակունք, Սպանդարյան, Ծղուկ)</t>
  </si>
  <si>
    <t>Վարչական ղեկավար (Մուցք, Շենաթաղ, Որոտնավան, Սալվարդ, Լոր, Թասիկ, Դաստակերտ, Իշխանասար, Հացավան)</t>
  </si>
  <si>
    <t>Վարչական ղեկավար (Թանահատ, Արևիս, Բալաք, Բնունիս, Գետաթաղ, Նժդեհ, Տորունիք, Լծեն)</t>
  </si>
  <si>
    <t>ՀԱՄԱՅՆՔԱՅԻՆ ԾԱՌԱՅՈՒԹՅԱՆ ՊԱՇՏՈՆՆԵՐ</t>
  </si>
  <si>
    <t>Աշխատակազմի քարտուղար</t>
  </si>
  <si>
    <t xml:space="preserve">Քարտուղարության, անձնակազմի կառավարման, տեղեկատվական տեխնոլոգիաների բաժին </t>
  </si>
  <si>
    <t>Բաժնի պետ</t>
  </si>
  <si>
    <t>Գլխավոր մասնագետ</t>
  </si>
  <si>
    <t>Առաջատար մասնագետ</t>
  </si>
  <si>
    <t>Ֆինանսատնտեսական բաժին</t>
  </si>
  <si>
    <t>Եկամուտների հաշվառման և հավաքագրման բաժին</t>
  </si>
  <si>
    <t>Երկրորդ կարգի մասնագետ</t>
  </si>
  <si>
    <t>Քաղաքաշինության բաժին</t>
  </si>
  <si>
    <t xml:space="preserve">Զարգացման ծրագրերի, տուրիզմի, առևտրի, սպասարկման և գովազդի բաժին </t>
  </si>
  <si>
    <t>Գյուղատնտեսության և բնապահպանության բաժին</t>
  </si>
  <si>
    <t xml:space="preserve">Գլխավոր մասնագետ </t>
  </si>
  <si>
    <t xml:space="preserve">Առաջատար մասնագետ </t>
  </si>
  <si>
    <t xml:space="preserve">Առաջին կարգի մասնագետ </t>
  </si>
  <si>
    <t>Աշխատակազմ (կառուցվածքային ստորաբաժանումների մեջ չներառված պաշտոններ)</t>
  </si>
  <si>
    <t>Գլխավոր մասնագետ /իրավաբան/</t>
  </si>
  <si>
    <t>Առաջատար մասնագետ /իրավաբան/</t>
  </si>
  <si>
    <t>Գլխավոր մասնագետ /ՔԿԱԳ/</t>
  </si>
  <si>
    <t>Գլխավոր մասնագետ /քաղպաշտպանության գծով/</t>
  </si>
  <si>
    <t>ՏԵԽՆԻԿԱԿԱՆ ՍՊԱՍԱՐԿՄԱՆ ԱՆՁՆԱԿԱԶՄ</t>
  </si>
  <si>
    <t>Գործավար</t>
  </si>
  <si>
    <t>Նկարահանող օպերատոր</t>
  </si>
  <si>
    <t>Վարորդ</t>
  </si>
  <si>
    <t>Տնտեսվար</t>
  </si>
  <si>
    <t>Հավաքարար</t>
  </si>
  <si>
    <t>Պահակ</t>
  </si>
  <si>
    <t>ՔԱՂԱՔԱՑԻԱԿԱՆ ԱՇԽԱՏԱՆՔ ԻՐԱԿԱՆԱՑՆՈՂ ԱՆՁՆԱԿԱԶՄ</t>
  </si>
  <si>
    <t>Բնակավայրի վարորդ</t>
  </si>
  <si>
    <t>Փորձագետ</t>
  </si>
  <si>
    <t>ՀՀ ՍՅՈՒՆԻՔԻ ՄԱՐԶԻ ՍԻՍԻԱՆԻ ՀԱՄԱՅՆՔԱՊԵՏԱՐԱՆԻ ԱՇԽԱՏԱԿԱԶՄԻ ԱՇԽԱՏՈՂՆԵՐԻ ՔԱՆԱԿԸ, ՀԱՍՏԻՔԱՑՈՒՑԱԿԸ ԵՎ ՊԱՇՏՈՆԱՅԻՆ ԴՐՈՒՅՔԱՉԱՓԵՐԸ</t>
  </si>
  <si>
    <t xml:space="preserve">Կրթության, մշակույթի, սպորտի, առողջապահության, երիտասարդության և սոցիալական հարցերի բաժին </t>
  </si>
  <si>
    <t>Անասնաբույժ</t>
  </si>
  <si>
    <t>Բանվոր</t>
  </si>
  <si>
    <t>ՀԱՄԱՅՆՔԱՅԻՆ ՔԱՂԱՔԱԿԱՆ ՊԱՇՏՈՆՆԵՐ</t>
  </si>
  <si>
    <t>ՀԱՄԱՅՆՔԱՅԻՆ ՀԱՅԵՑՈՂԱԿԱՆ ՊԱՇՏՈՆՆԵՐ</t>
  </si>
  <si>
    <t>ՀԱՄԱՅՆՔԱՅԻՆ ՎԱՐՉԱԿԱՆ ՊԱՇՏՈՆՆԵՐ</t>
  </si>
  <si>
    <t xml:space="preserve">    Համայնքապետարանի աշխատակազմի 
                        քարտուղարին փոխարինող՝                               Ե․ Եղիազարյան</t>
  </si>
  <si>
    <t>1. Աշխատակիցների թվաքանակը` 200</t>
  </si>
  <si>
    <t>Ֆոտովոլտային օպերատոր</t>
  </si>
  <si>
    <r>
      <t xml:space="preserve"> </t>
    </r>
    <r>
      <rPr>
        <b/>
        <i/>
        <sz val="9"/>
        <color theme="1"/>
        <rFont val="GHEA Grapalat"/>
        <family val="3"/>
      </rPr>
      <t xml:space="preserve">Հավելված
</t>
    </r>
    <r>
      <rPr>
        <sz val="9"/>
        <color theme="1"/>
        <rFont val="GHEA Grapalat"/>
        <family val="3"/>
      </rPr>
      <t xml:space="preserve">ՀՀ Սյունիքի մարզի Սիսիան համայնքի ավագանու 2025թ. փետրվարի 14-ի 
թիվ 005-Ա որոշման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</si>
</sst>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դ_ր_._-;\-* #,##0\ _դ_ր_._-;_-* &quot;-&quot;\ _դ_ր_.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i/>
      <sz val="9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11"/>
      <color theme="1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sz val="7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3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164" fontId="7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topLeftCell="A61" workbookViewId="0">
      <selection activeCell="A87" sqref="A87:D87"/>
    </sheetView>
  </sheetViews>
  <sheetFormatPr defaultRowHeight="16.5" x14ac:dyDescent="0.3"/>
  <cols>
    <col min="1" max="1" width="5.28515625" style="1" customWidth="1"/>
    <col min="2" max="2" width="50.42578125" style="1" customWidth="1"/>
    <col min="3" max="3" width="13" style="1" customWidth="1"/>
    <col min="4" max="4" width="25" style="10" customWidth="1"/>
    <col min="5" max="5" width="9.140625" style="1"/>
    <col min="6" max="6" width="16.5703125" style="1" bestFit="1" customWidth="1"/>
    <col min="7" max="7" width="18.5703125" style="1" bestFit="1" customWidth="1"/>
    <col min="8" max="8" width="11.85546875" style="1" bestFit="1" customWidth="1"/>
    <col min="9" max="16384" width="9.140625" style="1"/>
  </cols>
  <sheetData>
    <row r="1" spans="1:8" ht="60.75" customHeight="1" x14ac:dyDescent="0.3">
      <c r="C1" s="28" t="s">
        <v>57</v>
      </c>
      <c r="D1" s="28"/>
    </row>
    <row r="2" spans="1:8" ht="55.5" customHeight="1" x14ac:dyDescent="0.3">
      <c r="A2" s="29" t="s">
        <v>47</v>
      </c>
      <c r="B2" s="29"/>
      <c r="C2" s="29"/>
      <c r="D2" s="29"/>
    </row>
    <row r="3" spans="1:8" ht="21" customHeight="1" x14ac:dyDescent="0.3">
      <c r="B3" s="30" t="s">
        <v>55</v>
      </c>
      <c r="C3" s="30"/>
      <c r="D3" s="30"/>
    </row>
    <row r="4" spans="1:8" ht="26.25" customHeight="1" x14ac:dyDescent="0.3">
      <c r="B4" s="2" t="s">
        <v>0</v>
      </c>
      <c r="C4" s="3"/>
      <c r="D4" s="4"/>
    </row>
    <row r="5" spans="1:8" ht="61.5" customHeight="1" x14ac:dyDescent="0.3">
      <c r="A5" s="5" t="s">
        <v>1</v>
      </c>
      <c r="B5" s="6" t="s">
        <v>2</v>
      </c>
      <c r="C5" s="6" t="s">
        <v>3</v>
      </c>
      <c r="D5" s="6" t="s">
        <v>4</v>
      </c>
    </row>
    <row r="6" spans="1:8" ht="21.75" customHeight="1" x14ac:dyDescent="0.3">
      <c r="A6" s="31" t="s">
        <v>51</v>
      </c>
      <c r="B6" s="31"/>
      <c r="C6" s="31"/>
      <c r="D6" s="31"/>
      <c r="G6" s="10"/>
    </row>
    <row r="7" spans="1:8" ht="18.75" customHeight="1" x14ac:dyDescent="0.3">
      <c r="A7" s="7">
        <v>1</v>
      </c>
      <c r="B7" s="8" t="s">
        <v>5</v>
      </c>
      <c r="C7" s="7">
        <v>1</v>
      </c>
      <c r="D7" s="9">
        <v>582400</v>
      </c>
    </row>
    <row r="8" spans="1:8" ht="18.75" customHeight="1" x14ac:dyDescent="0.3">
      <c r="A8" s="7">
        <v>2</v>
      </c>
      <c r="B8" s="8" t="s">
        <v>6</v>
      </c>
      <c r="C8" s="7">
        <v>1</v>
      </c>
      <c r="D8" s="9">
        <v>465600</v>
      </c>
    </row>
    <row r="9" spans="1:8" ht="18" customHeight="1" x14ac:dyDescent="0.3">
      <c r="A9" s="7">
        <v>3</v>
      </c>
      <c r="B9" s="8" t="s">
        <v>7</v>
      </c>
      <c r="C9" s="7">
        <v>2</v>
      </c>
      <c r="D9" s="9">
        <v>460000</v>
      </c>
    </row>
    <row r="10" spans="1:8" ht="18" customHeight="1" x14ac:dyDescent="0.3">
      <c r="A10" s="7"/>
      <c r="B10" s="11" t="s">
        <v>11</v>
      </c>
      <c r="C10" s="5">
        <f>SUM(C7:C9)</f>
        <v>4</v>
      </c>
      <c r="D10" s="12">
        <f>+D7+D8+D9*C9</f>
        <v>1968000</v>
      </c>
      <c r="F10" s="10"/>
    </row>
    <row r="11" spans="1:8" ht="18" customHeight="1" x14ac:dyDescent="0.3">
      <c r="A11" s="32" t="s">
        <v>52</v>
      </c>
      <c r="B11" s="33"/>
      <c r="C11" s="33"/>
      <c r="D11" s="34"/>
    </row>
    <row r="12" spans="1:8" ht="21" customHeight="1" x14ac:dyDescent="0.3">
      <c r="A12" s="7">
        <v>4</v>
      </c>
      <c r="B12" s="8" t="s">
        <v>8</v>
      </c>
      <c r="C12" s="7">
        <v>1</v>
      </c>
      <c r="D12" s="9">
        <v>270000</v>
      </c>
      <c r="H12" s="13"/>
    </row>
    <row r="13" spans="1:8" ht="21.75" customHeight="1" x14ac:dyDescent="0.3">
      <c r="A13" s="7">
        <v>5</v>
      </c>
      <c r="B13" s="8" t="s">
        <v>9</v>
      </c>
      <c r="C13" s="7">
        <v>2</v>
      </c>
      <c r="D13" s="9">
        <v>260000</v>
      </c>
    </row>
    <row r="14" spans="1:8" ht="21.75" customHeight="1" x14ac:dyDescent="0.3">
      <c r="A14" s="7">
        <v>6</v>
      </c>
      <c r="B14" s="8" t="s">
        <v>10</v>
      </c>
      <c r="C14" s="7">
        <v>1</v>
      </c>
      <c r="D14" s="9">
        <v>230000</v>
      </c>
    </row>
    <row r="15" spans="1:8" ht="21.75" customHeight="1" x14ac:dyDescent="0.3">
      <c r="A15" s="7">
        <v>7</v>
      </c>
      <c r="B15" s="8" t="s">
        <v>46</v>
      </c>
      <c r="C15" s="8">
        <v>0.5</v>
      </c>
      <c r="D15" s="9">
        <v>100000</v>
      </c>
    </row>
    <row r="16" spans="1:8" ht="18.75" customHeight="1" x14ac:dyDescent="0.3">
      <c r="A16" s="7"/>
      <c r="B16" s="11" t="s">
        <v>11</v>
      </c>
      <c r="C16" s="5">
        <f>SUM(C12:C15)</f>
        <v>4.5</v>
      </c>
      <c r="D16" s="12">
        <f>+C12*D12+C13*D13+C14*D14+C15*D15</f>
        <v>1070000</v>
      </c>
    </row>
    <row r="17" spans="1:4" ht="18.75" customHeight="1" x14ac:dyDescent="0.3">
      <c r="A17" s="32" t="s">
        <v>53</v>
      </c>
      <c r="B17" s="33"/>
      <c r="C17" s="33"/>
      <c r="D17" s="34"/>
    </row>
    <row r="18" spans="1:4" ht="22.5" customHeight="1" x14ac:dyDescent="0.3">
      <c r="A18" s="7">
        <v>8</v>
      </c>
      <c r="B18" s="8" t="s">
        <v>12</v>
      </c>
      <c r="C18" s="7">
        <v>2</v>
      </c>
      <c r="D18" s="9">
        <v>253000</v>
      </c>
    </row>
    <row r="19" spans="1:4" ht="39.75" customHeight="1" x14ac:dyDescent="0.3">
      <c r="A19" s="7">
        <v>9</v>
      </c>
      <c r="B19" s="8" t="s">
        <v>13</v>
      </c>
      <c r="C19" s="7">
        <v>3</v>
      </c>
      <c r="D19" s="9">
        <v>231000</v>
      </c>
    </row>
    <row r="20" spans="1:4" ht="71.25" customHeight="1" x14ac:dyDescent="0.3">
      <c r="A20" s="7">
        <v>10</v>
      </c>
      <c r="B20" s="8" t="s">
        <v>14</v>
      </c>
      <c r="C20" s="7">
        <v>12</v>
      </c>
      <c r="D20" s="9">
        <v>198000</v>
      </c>
    </row>
    <row r="21" spans="1:4" ht="52.5" customHeight="1" x14ac:dyDescent="0.3">
      <c r="A21" s="7">
        <v>11</v>
      </c>
      <c r="B21" s="8" t="s">
        <v>15</v>
      </c>
      <c r="C21" s="7">
        <v>9</v>
      </c>
      <c r="D21" s="9">
        <v>176000</v>
      </c>
    </row>
    <row r="22" spans="1:4" ht="54" customHeight="1" x14ac:dyDescent="0.3">
      <c r="A22" s="7">
        <v>12</v>
      </c>
      <c r="B22" s="8" t="s">
        <v>16</v>
      </c>
      <c r="C22" s="7">
        <v>8</v>
      </c>
      <c r="D22" s="9">
        <v>143000</v>
      </c>
    </row>
    <row r="23" spans="1:4" x14ac:dyDescent="0.3">
      <c r="A23" s="7"/>
      <c r="B23" s="11" t="s">
        <v>11</v>
      </c>
      <c r="C23" s="14">
        <f>SUM(C18:C22)</f>
        <v>34</v>
      </c>
      <c r="D23" s="12">
        <f>C18*D18+C19*D19+C20*D20+C21*D21+C22*D22</f>
        <v>6303000</v>
      </c>
    </row>
    <row r="24" spans="1:4" ht="17.25" x14ac:dyDescent="0.3">
      <c r="A24" s="35" t="s">
        <v>17</v>
      </c>
      <c r="B24" s="35"/>
      <c r="C24" s="35"/>
      <c r="D24" s="35"/>
    </row>
    <row r="25" spans="1:4" ht="24.75" customHeight="1" x14ac:dyDescent="0.3">
      <c r="A25" s="7">
        <v>13</v>
      </c>
      <c r="B25" s="8" t="s">
        <v>18</v>
      </c>
      <c r="C25" s="15">
        <v>1</v>
      </c>
      <c r="D25" s="9">
        <v>460000</v>
      </c>
    </row>
    <row r="26" spans="1:4" ht="41.25" customHeight="1" x14ac:dyDescent="0.3">
      <c r="A26" s="36" t="s">
        <v>19</v>
      </c>
      <c r="B26" s="36"/>
      <c r="C26" s="36"/>
      <c r="D26" s="36"/>
    </row>
    <row r="27" spans="1:4" x14ac:dyDescent="0.3">
      <c r="A27" s="7">
        <v>14</v>
      </c>
      <c r="B27" s="8" t="s">
        <v>20</v>
      </c>
      <c r="C27" s="7">
        <v>1</v>
      </c>
      <c r="D27" s="9">
        <v>330000</v>
      </c>
    </row>
    <row r="28" spans="1:4" x14ac:dyDescent="0.3">
      <c r="A28" s="7">
        <v>15</v>
      </c>
      <c r="B28" s="8" t="s">
        <v>21</v>
      </c>
      <c r="C28" s="7">
        <v>3</v>
      </c>
      <c r="D28" s="9">
        <v>240000</v>
      </c>
    </row>
    <row r="29" spans="1:4" ht="17.25" customHeight="1" x14ac:dyDescent="0.3">
      <c r="A29" s="7">
        <v>16</v>
      </c>
      <c r="B29" s="8" t="s">
        <v>22</v>
      </c>
      <c r="C29" s="7">
        <v>3</v>
      </c>
      <c r="D29" s="9">
        <v>175000</v>
      </c>
    </row>
    <row r="30" spans="1:4" ht="18.75" customHeight="1" x14ac:dyDescent="0.3">
      <c r="A30" s="7"/>
      <c r="B30" s="11" t="s">
        <v>11</v>
      </c>
      <c r="C30" s="14">
        <f>SUM(C27:C29)</f>
        <v>7</v>
      </c>
      <c r="D30" s="12">
        <f>D27+C28*D28+C29*D29</f>
        <v>1575000</v>
      </c>
    </row>
    <row r="31" spans="1:4" ht="22.5" customHeight="1" x14ac:dyDescent="0.3">
      <c r="A31" s="37" t="s">
        <v>23</v>
      </c>
      <c r="B31" s="37"/>
      <c r="C31" s="37"/>
      <c r="D31" s="37"/>
    </row>
    <row r="32" spans="1:4" x14ac:dyDescent="0.3">
      <c r="A32" s="7">
        <v>17</v>
      </c>
      <c r="B32" s="8" t="s">
        <v>20</v>
      </c>
      <c r="C32" s="7">
        <v>1</v>
      </c>
      <c r="D32" s="9">
        <v>330000</v>
      </c>
    </row>
    <row r="33" spans="1:7" x14ac:dyDescent="0.3">
      <c r="A33" s="7">
        <v>18</v>
      </c>
      <c r="B33" s="8" t="s">
        <v>21</v>
      </c>
      <c r="C33" s="7">
        <v>3</v>
      </c>
      <c r="D33" s="9">
        <v>240000</v>
      </c>
    </row>
    <row r="34" spans="1:7" ht="18.75" customHeight="1" x14ac:dyDescent="0.3">
      <c r="A34" s="7">
        <v>19</v>
      </c>
      <c r="B34" s="8" t="s">
        <v>22</v>
      </c>
      <c r="C34" s="7">
        <v>3</v>
      </c>
      <c r="D34" s="9">
        <v>175000</v>
      </c>
    </row>
    <row r="35" spans="1:7" ht="19.5" customHeight="1" x14ac:dyDescent="0.3">
      <c r="A35" s="7"/>
      <c r="B35" s="11" t="s">
        <v>11</v>
      </c>
      <c r="C35" s="14">
        <f>SUM(C32:C34)</f>
        <v>7</v>
      </c>
      <c r="D35" s="12">
        <f>D32+C33*D33+C34*D34</f>
        <v>1575000</v>
      </c>
    </row>
    <row r="36" spans="1:7" ht="19.5" customHeight="1" x14ac:dyDescent="0.3">
      <c r="A36" s="37" t="s">
        <v>24</v>
      </c>
      <c r="B36" s="37"/>
      <c r="C36" s="37"/>
      <c r="D36" s="37"/>
    </row>
    <row r="37" spans="1:7" x14ac:dyDescent="0.3">
      <c r="A37" s="7">
        <v>20</v>
      </c>
      <c r="B37" s="8" t="s">
        <v>20</v>
      </c>
      <c r="C37" s="7">
        <v>1</v>
      </c>
      <c r="D37" s="9">
        <v>330000</v>
      </c>
    </row>
    <row r="38" spans="1:7" x14ac:dyDescent="0.3">
      <c r="A38" s="7">
        <v>21</v>
      </c>
      <c r="B38" s="8" t="s">
        <v>21</v>
      </c>
      <c r="C38" s="7">
        <v>4</v>
      </c>
      <c r="D38" s="9">
        <v>240000</v>
      </c>
    </row>
    <row r="39" spans="1:7" ht="21" customHeight="1" x14ac:dyDescent="0.3">
      <c r="A39" s="7">
        <v>22</v>
      </c>
      <c r="B39" s="8" t="s">
        <v>22</v>
      </c>
      <c r="C39" s="7">
        <v>3</v>
      </c>
      <c r="D39" s="9">
        <v>175000</v>
      </c>
    </row>
    <row r="40" spans="1:7" ht="21.75" customHeight="1" x14ac:dyDescent="0.3">
      <c r="A40" s="7">
        <v>23</v>
      </c>
      <c r="B40" s="8" t="s">
        <v>25</v>
      </c>
      <c r="C40" s="7">
        <v>35</v>
      </c>
      <c r="D40" s="9">
        <v>135000</v>
      </c>
      <c r="G40" s="10"/>
    </row>
    <row r="41" spans="1:7" x14ac:dyDescent="0.3">
      <c r="A41" s="7"/>
      <c r="B41" s="11" t="s">
        <v>11</v>
      </c>
      <c r="C41" s="14">
        <f>SUM(C37:C40)</f>
        <v>43</v>
      </c>
      <c r="D41" s="12">
        <f>D37+C38*D38+C39*D39+C40*D40</f>
        <v>6540000</v>
      </c>
    </row>
    <row r="42" spans="1:7" ht="33.75" customHeight="1" x14ac:dyDescent="0.3">
      <c r="A42" s="36" t="s">
        <v>48</v>
      </c>
      <c r="B42" s="36"/>
      <c r="C42" s="36"/>
      <c r="D42" s="36"/>
    </row>
    <row r="43" spans="1:7" x14ac:dyDescent="0.3">
      <c r="A43" s="7">
        <v>24</v>
      </c>
      <c r="B43" s="8" t="s">
        <v>20</v>
      </c>
      <c r="C43" s="7">
        <v>1</v>
      </c>
      <c r="D43" s="9">
        <v>330000</v>
      </c>
    </row>
    <row r="44" spans="1:7" ht="18" customHeight="1" x14ac:dyDescent="0.3">
      <c r="A44" s="7">
        <v>25</v>
      </c>
      <c r="B44" s="8" t="s">
        <v>21</v>
      </c>
      <c r="C44" s="7">
        <v>4</v>
      </c>
      <c r="D44" s="9">
        <v>240000</v>
      </c>
    </row>
    <row r="45" spans="1:7" ht="20.25" customHeight="1" x14ac:dyDescent="0.3">
      <c r="A45" s="7">
        <v>26</v>
      </c>
      <c r="B45" s="8" t="s">
        <v>22</v>
      </c>
      <c r="C45" s="7">
        <v>3</v>
      </c>
      <c r="D45" s="9">
        <v>175000</v>
      </c>
    </row>
    <row r="46" spans="1:7" x14ac:dyDescent="0.3">
      <c r="A46" s="7"/>
      <c r="B46" s="11" t="s">
        <v>11</v>
      </c>
      <c r="C46" s="14">
        <f>SUM(C43:C45)</f>
        <v>8</v>
      </c>
      <c r="D46" s="12">
        <f>D43+C44*D44+C45*D45</f>
        <v>1815000</v>
      </c>
      <c r="F46" s="10"/>
    </row>
    <row r="47" spans="1:7" ht="20.25" customHeight="1" x14ac:dyDescent="0.3">
      <c r="A47" s="37" t="s">
        <v>26</v>
      </c>
      <c r="B47" s="37"/>
      <c r="C47" s="37"/>
      <c r="D47" s="37"/>
    </row>
    <row r="48" spans="1:7" x14ac:dyDescent="0.3">
      <c r="A48" s="7">
        <v>27</v>
      </c>
      <c r="B48" s="8" t="s">
        <v>20</v>
      </c>
      <c r="C48" s="7">
        <v>1</v>
      </c>
      <c r="D48" s="9">
        <v>330000</v>
      </c>
    </row>
    <row r="49" spans="1:6" x14ac:dyDescent="0.3">
      <c r="A49" s="7">
        <v>28</v>
      </c>
      <c r="B49" s="8" t="s">
        <v>21</v>
      </c>
      <c r="C49" s="7">
        <v>3</v>
      </c>
      <c r="D49" s="9">
        <v>240000</v>
      </c>
    </row>
    <row r="50" spans="1:6" ht="20.25" customHeight="1" x14ac:dyDescent="0.3">
      <c r="A50" s="7">
        <v>29</v>
      </c>
      <c r="B50" s="8" t="s">
        <v>22</v>
      </c>
      <c r="C50" s="7">
        <v>6</v>
      </c>
      <c r="D50" s="9">
        <v>175000</v>
      </c>
    </row>
    <row r="51" spans="1:6" x14ac:dyDescent="0.3">
      <c r="A51" s="7"/>
      <c r="B51" s="11" t="s">
        <v>11</v>
      </c>
      <c r="C51" s="14">
        <f>SUM(C48:C50)</f>
        <v>10</v>
      </c>
      <c r="D51" s="12">
        <f>D48+C49*D49+C50*D50</f>
        <v>2100000</v>
      </c>
    </row>
    <row r="52" spans="1:6" ht="30.75" customHeight="1" x14ac:dyDescent="0.3">
      <c r="A52" s="25" t="s">
        <v>27</v>
      </c>
      <c r="B52" s="26"/>
      <c r="C52" s="26"/>
      <c r="D52" s="27"/>
    </row>
    <row r="53" spans="1:6" x14ac:dyDescent="0.3">
      <c r="A53" s="7">
        <v>30</v>
      </c>
      <c r="B53" s="8" t="s">
        <v>20</v>
      </c>
      <c r="C53" s="7">
        <v>1</v>
      </c>
      <c r="D53" s="9">
        <v>330000</v>
      </c>
    </row>
    <row r="54" spans="1:6" x14ac:dyDescent="0.3">
      <c r="A54" s="7">
        <v>31</v>
      </c>
      <c r="B54" s="8" t="s">
        <v>21</v>
      </c>
      <c r="C54" s="7">
        <v>3</v>
      </c>
      <c r="D54" s="9">
        <v>240000</v>
      </c>
    </row>
    <row r="55" spans="1:6" x14ac:dyDescent="0.3">
      <c r="A55" s="7">
        <v>32</v>
      </c>
      <c r="B55" s="8" t="s">
        <v>22</v>
      </c>
      <c r="C55" s="7">
        <v>2</v>
      </c>
      <c r="D55" s="9">
        <v>175000</v>
      </c>
    </row>
    <row r="56" spans="1:6" x14ac:dyDescent="0.3">
      <c r="A56" s="7"/>
      <c r="B56" s="11" t="s">
        <v>11</v>
      </c>
      <c r="C56" s="14">
        <f>SUM(C53:C55)</f>
        <v>6</v>
      </c>
      <c r="D56" s="12">
        <f>D53+C54*D54+C55*D55</f>
        <v>1400000</v>
      </c>
    </row>
    <row r="57" spans="1:6" ht="25.5" customHeight="1" x14ac:dyDescent="0.3">
      <c r="A57" s="37" t="s">
        <v>28</v>
      </c>
      <c r="B57" s="37"/>
      <c r="C57" s="37"/>
      <c r="D57" s="37"/>
    </row>
    <row r="58" spans="1:6" ht="20.25" customHeight="1" x14ac:dyDescent="0.3">
      <c r="A58" s="7">
        <v>33</v>
      </c>
      <c r="B58" s="8" t="s">
        <v>20</v>
      </c>
      <c r="C58" s="7">
        <v>1</v>
      </c>
      <c r="D58" s="9">
        <v>330000</v>
      </c>
    </row>
    <row r="59" spans="1:6" ht="19.5" customHeight="1" x14ac:dyDescent="0.3">
      <c r="A59" s="7">
        <v>34</v>
      </c>
      <c r="B59" s="8" t="s">
        <v>29</v>
      </c>
      <c r="C59" s="7">
        <v>3</v>
      </c>
      <c r="D59" s="9">
        <v>240000</v>
      </c>
    </row>
    <row r="60" spans="1:6" ht="20.25" customHeight="1" x14ac:dyDescent="0.3">
      <c r="A60" s="7">
        <v>35</v>
      </c>
      <c r="B60" s="8" t="s">
        <v>30</v>
      </c>
      <c r="C60" s="7">
        <v>6</v>
      </c>
      <c r="D60" s="9">
        <v>175000</v>
      </c>
    </row>
    <row r="61" spans="1:6" ht="20.25" customHeight="1" x14ac:dyDescent="0.3">
      <c r="A61" s="7">
        <v>36</v>
      </c>
      <c r="B61" s="8" t="s">
        <v>31</v>
      </c>
      <c r="C61" s="7">
        <v>3</v>
      </c>
      <c r="D61" s="9">
        <v>145000</v>
      </c>
    </row>
    <row r="62" spans="1:6" ht="19.5" customHeight="1" x14ac:dyDescent="0.3">
      <c r="A62" s="7"/>
      <c r="B62" s="11" t="s">
        <v>11</v>
      </c>
      <c r="C62" s="14">
        <f>SUM(C58:C61)</f>
        <v>13</v>
      </c>
      <c r="D62" s="12">
        <f>C58*D58+C59*D59+C60*D60+C61*D61</f>
        <v>2535000</v>
      </c>
      <c r="F62" s="10"/>
    </row>
    <row r="63" spans="1:6" ht="34.5" customHeight="1" x14ac:dyDescent="0.3">
      <c r="A63" s="25" t="s">
        <v>32</v>
      </c>
      <c r="B63" s="26"/>
      <c r="C63" s="26"/>
      <c r="D63" s="27"/>
    </row>
    <row r="64" spans="1:6" ht="19.5" customHeight="1" x14ac:dyDescent="0.3">
      <c r="A64" s="7">
        <v>37</v>
      </c>
      <c r="B64" s="8" t="s">
        <v>33</v>
      </c>
      <c r="C64" s="7">
        <v>1</v>
      </c>
      <c r="D64" s="9">
        <v>240000</v>
      </c>
    </row>
    <row r="65" spans="1:7" ht="19.5" customHeight="1" x14ac:dyDescent="0.3">
      <c r="A65" s="7">
        <v>38</v>
      </c>
      <c r="B65" s="8" t="s">
        <v>34</v>
      </c>
      <c r="C65" s="7">
        <v>1</v>
      </c>
      <c r="D65" s="9">
        <v>175000</v>
      </c>
    </row>
    <row r="66" spans="1:7" ht="19.5" customHeight="1" x14ac:dyDescent="0.3">
      <c r="A66" s="7">
        <v>39</v>
      </c>
      <c r="B66" s="8" t="s">
        <v>35</v>
      </c>
      <c r="C66" s="7">
        <v>1</v>
      </c>
      <c r="D66" s="9">
        <v>121583</v>
      </c>
    </row>
    <row r="67" spans="1:7" ht="30.75" customHeight="1" x14ac:dyDescent="0.3">
      <c r="A67" s="7">
        <v>40</v>
      </c>
      <c r="B67" s="8" t="s">
        <v>36</v>
      </c>
      <c r="C67" s="7">
        <v>1</v>
      </c>
      <c r="D67" s="9">
        <v>240000</v>
      </c>
    </row>
    <row r="68" spans="1:7" ht="19.5" customHeight="1" x14ac:dyDescent="0.3">
      <c r="A68" s="7"/>
      <c r="B68" s="16" t="s">
        <v>11</v>
      </c>
      <c r="C68" s="14">
        <f>SUM(C64:C67)</f>
        <v>4</v>
      </c>
      <c r="D68" s="12">
        <f>SUM(D64:D67)</f>
        <v>776583</v>
      </c>
    </row>
    <row r="69" spans="1:7" ht="23.25" customHeight="1" x14ac:dyDescent="0.3">
      <c r="A69" s="37" t="s">
        <v>37</v>
      </c>
      <c r="B69" s="37"/>
      <c r="C69" s="37"/>
      <c r="D69" s="37"/>
    </row>
    <row r="70" spans="1:7" x14ac:dyDescent="0.3">
      <c r="A70" s="7">
        <v>41</v>
      </c>
      <c r="B70" s="8" t="s">
        <v>38</v>
      </c>
      <c r="C70" s="7">
        <v>2</v>
      </c>
      <c r="D70" s="9">
        <v>160000</v>
      </c>
    </row>
    <row r="71" spans="1:7" ht="20.25" customHeight="1" x14ac:dyDescent="0.3">
      <c r="A71" s="7">
        <v>42</v>
      </c>
      <c r="B71" s="8" t="s">
        <v>39</v>
      </c>
      <c r="C71" s="7">
        <v>1</v>
      </c>
      <c r="D71" s="9">
        <v>180000</v>
      </c>
    </row>
    <row r="72" spans="1:7" x14ac:dyDescent="0.3">
      <c r="A72" s="7">
        <v>43</v>
      </c>
      <c r="B72" s="8" t="s">
        <v>40</v>
      </c>
      <c r="C72" s="7">
        <v>3</v>
      </c>
      <c r="D72" s="9">
        <v>200000</v>
      </c>
    </row>
    <row r="73" spans="1:7" x14ac:dyDescent="0.3">
      <c r="A73" s="7">
        <v>44</v>
      </c>
      <c r="B73" s="8" t="s">
        <v>40</v>
      </c>
      <c r="C73" s="7">
        <v>1</v>
      </c>
      <c r="D73" s="9">
        <v>220000</v>
      </c>
    </row>
    <row r="74" spans="1:7" x14ac:dyDescent="0.3">
      <c r="A74" s="7">
        <v>45</v>
      </c>
      <c r="B74" s="8" t="s">
        <v>41</v>
      </c>
      <c r="C74" s="7">
        <v>1</v>
      </c>
      <c r="D74" s="9">
        <v>180000</v>
      </c>
    </row>
    <row r="75" spans="1:7" x14ac:dyDescent="0.3">
      <c r="A75" s="7">
        <v>46</v>
      </c>
      <c r="B75" s="8" t="s">
        <v>42</v>
      </c>
      <c r="C75" s="7">
        <v>19.25</v>
      </c>
      <c r="D75" s="9">
        <v>108000</v>
      </c>
    </row>
    <row r="76" spans="1:7" x14ac:dyDescent="0.3">
      <c r="A76" s="7">
        <v>47</v>
      </c>
      <c r="B76" s="8" t="s">
        <v>43</v>
      </c>
      <c r="C76" s="7">
        <v>3</v>
      </c>
      <c r="D76" s="9">
        <v>108000</v>
      </c>
    </row>
    <row r="77" spans="1:7" x14ac:dyDescent="0.3">
      <c r="A77" s="7">
        <v>48</v>
      </c>
      <c r="B77" s="8" t="s">
        <v>50</v>
      </c>
      <c r="C77" s="7">
        <v>3</v>
      </c>
      <c r="D77" s="9">
        <v>104000</v>
      </c>
    </row>
    <row r="78" spans="1:7" x14ac:dyDescent="0.3">
      <c r="A78" s="7">
        <v>49</v>
      </c>
      <c r="B78" s="8" t="s">
        <v>45</v>
      </c>
      <c r="C78" s="8">
        <v>1</v>
      </c>
      <c r="D78" s="9">
        <v>120000</v>
      </c>
      <c r="G78" s="10"/>
    </row>
    <row r="79" spans="1:7" x14ac:dyDescent="0.3">
      <c r="A79" s="7">
        <v>50</v>
      </c>
      <c r="B79" s="8" t="s">
        <v>38</v>
      </c>
      <c r="C79" s="8">
        <v>1.5</v>
      </c>
      <c r="D79" s="9">
        <v>100000</v>
      </c>
      <c r="G79" s="10"/>
    </row>
    <row r="80" spans="1:7" x14ac:dyDescent="0.3">
      <c r="A80" s="7">
        <v>51</v>
      </c>
      <c r="B80" s="8" t="s">
        <v>56</v>
      </c>
      <c r="C80" s="8">
        <v>1</v>
      </c>
      <c r="D80" s="9">
        <v>230000</v>
      </c>
    </row>
    <row r="81" spans="1:7" x14ac:dyDescent="0.3">
      <c r="A81" s="7"/>
      <c r="B81" s="11" t="s">
        <v>11</v>
      </c>
      <c r="C81" s="14">
        <f>SUM(C70:C80)</f>
        <v>36.75</v>
      </c>
      <c r="D81" s="12">
        <f>+C70*D70+C71*D71+C72*D72+C73*D73+C74*D74+C75*D75+C76*D76+C77*D77+C78*D78+C79*D79+C80*D80</f>
        <v>4715000</v>
      </c>
    </row>
    <row r="82" spans="1:7" ht="25.5" customHeight="1" x14ac:dyDescent="0.3">
      <c r="A82" s="25" t="s">
        <v>44</v>
      </c>
      <c r="B82" s="26"/>
      <c r="C82" s="26"/>
      <c r="D82" s="27"/>
      <c r="G82" s="10"/>
    </row>
    <row r="83" spans="1:7" ht="18.75" customHeight="1" x14ac:dyDescent="0.3">
      <c r="A83" s="8">
        <v>52</v>
      </c>
      <c r="B83" s="8" t="s">
        <v>49</v>
      </c>
      <c r="C83" s="7">
        <v>3</v>
      </c>
      <c r="D83" s="17">
        <v>140000</v>
      </c>
    </row>
    <row r="84" spans="1:7" ht="18.75" customHeight="1" x14ac:dyDescent="0.3">
      <c r="A84" s="8"/>
      <c r="B84" s="16" t="s">
        <v>11</v>
      </c>
      <c r="C84" s="11">
        <f>SUM(C83)</f>
        <v>3</v>
      </c>
      <c r="D84" s="11">
        <f>C83*D83</f>
        <v>420000</v>
      </c>
    </row>
    <row r="85" spans="1:7" ht="24.75" customHeight="1" x14ac:dyDescent="0.3">
      <c r="A85" s="8"/>
      <c r="B85" s="18" t="s">
        <v>11</v>
      </c>
      <c r="C85" s="24">
        <f>+C84+C81+C68+C62+C56+C51+C46+C41+C35+C30+C25+C23+C16+C10</f>
        <v>181.25</v>
      </c>
      <c r="D85" s="19">
        <f>+D84+D81+D68+D62+D56+D51+D46+D41+D35+D30+D25+D23+D16+D10</f>
        <v>33252583</v>
      </c>
    </row>
    <row r="86" spans="1:7" ht="24.75" customHeight="1" x14ac:dyDescent="0.3">
      <c r="A86" s="20"/>
      <c r="B86" s="21"/>
      <c r="C86" s="22"/>
      <c r="D86" s="23"/>
    </row>
    <row r="87" spans="1:7" ht="67.5" customHeight="1" x14ac:dyDescent="0.3">
      <c r="A87" s="38" t="s">
        <v>54</v>
      </c>
      <c r="B87" s="39"/>
      <c r="C87" s="39"/>
      <c r="D87" s="39"/>
    </row>
    <row r="91" spans="1:7" x14ac:dyDescent="0.3">
      <c r="G91" s="10"/>
    </row>
  </sheetData>
  <mergeCells count="18">
    <mergeCell ref="A57:D57"/>
    <mergeCell ref="A63:D63"/>
    <mergeCell ref="A69:D69"/>
    <mergeCell ref="A82:D82"/>
    <mergeCell ref="A87:D87"/>
    <mergeCell ref="A52:D52"/>
    <mergeCell ref="C1:D1"/>
    <mergeCell ref="A2:D2"/>
    <mergeCell ref="B3:D3"/>
    <mergeCell ref="A6:D6"/>
    <mergeCell ref="A17:D17"/>
    <mergeCell ref="A24:D24"/>
    <mergeCell ref="A26:D26"/>
    <mergeCell ref="A31:D31"/>
    <mergeCell ref="A36:D36"/>
    <mergeCell ref="A42:D42"/>
    <mergeCell ref="A47:D47"/>
    <mergeCell ref="A11:D11"/>
  </mergeCells>
  <pageMargins left="0.36" right="0.2" top="0.2" bottom="0.2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2025-02-19T11:08:17Z</cp:lastPrinted>
  <dcterms:created xsi:type="dcterms:W3CDTF">2015-06-05T18:19:34Z</dcterms:created>
  <dcterms:modified xsi:type="dcterms:W3CDTF">2025-02-19T11:10:00Z</dcterms:modified>
</cp:coreProperties>
</file>