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2" sheetId="1" r:id="rId1"/>
    <sheet name="Sheet3" sheetId="2" r:id="rId2"/>
    <sheet name="Sheet4" sheetId="3" r:id="rId3"/>
    <sheet name="Sheet7" sheetId="4" r:id="rId4"/>
  </sheets>
  <definedNames/>
  <calcPr fullCalcOnLoad="1"/>
</workbook>
</file>

<file path=xl/sharedStrings.xml><?xml version="1.0" encoding="utf-8"?>
<sst xmlns="http://schemas.openxmlformats.org/spreadsheetml/2006/main" count="313" uniqueCount="112">
  <si>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</si>
  <si>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</si>
  <si>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</si>
  <si>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</si>
  <si>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</si>
  <si>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</si>
  <si>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</si>
  <si>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</si>
  <si>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</si>
  <si>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</si>
  <si>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</si>
  <si>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</si>
  <si>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</si>
  <si>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</si>
  <si>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</si>
  <si>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</si>
  <si>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x</t>
  </si>
  <si>
    <t>7300</t>
  </si>
  <si>
    <t>7331</t>
  </si>
  <si>
    <t>7421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</si>
  <si>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</si>
  <si>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</si>
  <si>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</si>
  <si>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</si>
  <si>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</si>
  <si>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</si>
  <si>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</si>
  <si>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</si>
  <si>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</si>
  <si>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</si>
  <si>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</si>
  <si>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</si>
  <si>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</si>
  <si>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</si>
  <si>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</si>
  <si>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>0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</si>
  <si>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</si>
  <si>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</si>
  <si>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</si>
  <si>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</si>
  <si>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</si>
  <si>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</si>
  <si>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</si>
  <si>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</si>
  <si>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</si>
  <si>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</si>
  <si>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</si>
  <si>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</si>
  <si>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</si>
  <si>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</si>
  <si>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</si>
  <si>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</si>
  <si>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</si>
  <si>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</si>
  <si>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</si>
  <si>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</si>
  <si>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</si>
  <si>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</si>
  <si>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</si>
  <si>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</si>
  <si>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</si>
  <si>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</si>
  <si>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</si>
  <si>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</si>
  <si>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</si>
  <si>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</si>
  <si>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</si>
  <si>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</si>
  <si>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</si>
  <si>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</si>
  <si>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</si>
  <si>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</si>
  <si>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</si>
  <si>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</si>
  <si>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</si>
  <si>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</si>
  <si>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5113</t>
  </si>
  <si>
    <t>- Շենքերի և շինությունների կապիտալ վերանորոգում</t>
  </si>
  <si>
    <t>6000</t>
  </si>
  <si>
    <t>Գ. ՈՉ ՖԻՆԱՆՍԱԿԱՆ ԱԿՏԻՎՆԵՐԻ ԻՐԱՑՈՒՄԻՑ ՄՈՒՏՔԵՐ (տող 6100 + տող 6200 + տող 6300 + տող 6400), այդ թվում`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</si>
  <si>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</si>
  <si>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</si>
  <si>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</si>
  <si>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</si>
  <si>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</si>
  <si>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</si>
  <si>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Ընդամենը (ս.8+ս.9)</t>
  </si>
  <si>
    <t>2. ՊԱՇՏՈՆԱԿԱՆ ԴՐԱՄԱՇՆՈՐՀՆԵՐ (տող 1210 + տող 1220 + տող 1230 + տող 1240 + տող 1250 + տող 1260)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</si>
  <si>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</si>
  <si>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Այլ դոտացիաներ</t>
  </si>
  <si>
    <t>3.4 Համայնքի բյուջեի եկամուտներ ապրանքների մատակարարումից և ծառայությունների մատուցումից   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</si>
  <si>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</si>
  <si>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7400</t>
  </si>
  <si>
    <t xml:space="preserve">Ընդամենը </t>
  </si>
  <si>
    <t>ՀՀ ՍՅՈՒՆԻՔԻ ՄԱՐԶԻ ՍԻՍԻԱՆԻ ՀԱՄԱՅՆՔԻ ԱՎԱԳԱՆՈՒ 2019 ԹՎԱԿԱՆԻ ԴԵԿՏԵՄԲԵՐԻ 11-Ի ԹԻՎ 97-Ա ՈՐՈՇՄԱՆ 3-ՐԴ ԿԵՏԻ 2-ՐԴ ՀԱՏՎԱԾՈՒՄ ԿԱՏԱՐՎՈՂ ՓՈՓՈԽՈՒԹՅՈՒՆՆԵՐԸ ԵՎ ԼՐԱՑՈՒՄՆԵՐԸ</t>
  </si>
  <si>
    <t>/հազար դրամով/</t>
  </si>
  <si>
    <t>Հավելված 1</t>
  </si>
  <si>
    <t>ՀԱՄԱՅՆՔԻ ՂԵԿԱՎԱՐ՝                                           Ա.ՍԱՐԳՍՅԱՆ</t>
  </si>
  <si>
    <t>Հավելված 2</t>
  </si>
  <si>
    <t>ՀԱՄԱՅՆՔԻ ՂԵԿԱՎԱՐ՝                                              Ա.ՍԱՐԳՍՅԱՆ</t>
  </si>
  <si>
    <t>ՀԱՄԱՅՆՔԻ ՂԵԿԱՎԱՐ՝                                            Ա.ՍԱՐԳՍՅԱՆ</t>
  </si>
  <si>
    <t>Հավելված 3</t>
  </si>
  <si>
    <t xml:space="preserve">ՀՀ ՍՅՈՒՆԻՔԻ ՄԱՐԶԻ ՍԻՍԻԱՆԻ ՀԱՄԱՅՆՔԻ ԱՎԱԳԱՆՈՒ 2019 ԹՎԱԿԱՆԻ ԴԵԿՏԵՄԲԵՐԻ 11-Ի ԹԻՎ 97-Ա ՈՐՈՇՄԱՆ 4-ՐԴ ԿԵՏԻ 3-ՐԴ ՀԱՏՎԱԾՈՒՄ ԿԱՏԱՐՎՈՂ ՓՈՓՈԽՈՒԹՅՈՒՆՆԵՐԸ </t>
  </si>
  <si>
    <t xml:space="preserve">ՀՀ ՍՅՈՒՆԻՔԻ ՄԱՐԶԻ ՍԻՍԻԱՆԻ ՀԱՄԱՅՆՔԻ ԱՎԱԳԱՆՈՒ 2019 ԹՎԱԿԱՆԻ ԴԵԿՏԵՄԲԵՐԻ 11-Ի ԹԻՎ 97-Ա ՈՐՈՇՄԱՆ 7-ՐԴ ԿԵՏԻ 6-ՐԴ ՀԱՏՎԱԾՈՒՄ ԿԱՏԱՐՎՈՂ ՓՈՓՈԽՈՒԹՅՈՒՆՆԵՐԸ  ԵՎ ԼՐԱՑՈՒՄՆԵՐԸ </t>
  </si>
  <si>
    <t>Տնտեսա- գիտական դասակարգման հոդված</t>
  </si>
  <si>
    <t>Հավելված 4</t>
  </si>
  <si>
    <t>ՀՀ Սյունիքի մարզի Սիսիանի համայնքի ավագանու 2020թ.մարտի 06-ի թիվ 16-Ա որոշման</t>
  </si>
  <si>
    <t xml:space="preserve">3. ԱՅԼ ԵԿԱՄՈՒՏՆԵՐ       (տող 1310 + տող 1320 + տող 1330 + տող 1340 + տող 1350 + տող 1360 + տող 1370 + տող 1380 + տող 1390),      այդ թվում`    </t>
  </si>
  <si>
    <t>ՀՀ ՍՅՈՒՆԻՔԻ ՄԱՐԶԻ ՍԻՍԻԱՆԻ ՀԱՄԱՅՆՔԻ ԱՎԱԳԱՆՈՒ 2019 ԹՎԱԿԱՆԻ ԴԵԿՏԵՄԲԵՐԻ 11-Ի ԹԻՎ 97-Ա ՈՐՈՇՄԱՆ 
2-ՐԴ ԿԵՏԻ 1-ԻՆ ՀԱՏՎԱԾՈՒՄ ԿԱՏԱՐՎՈՂ ՓՈՓՈԽՈՒԹՅՈՒՆՆԵՐԸ ԵՎ ԼՐԱՑՈՒՄՆԵՐԸ</t>
  </si>
  <si>
    <t>Բյուջետային ծախսերի տնտեսագիտական 
դասակարգման հոդվածների անվանումները</t>
  </si>
  <si>
    <t>ՀՀ Սյունիքի մարզի Սիսիանի համայնքի ավագանու 2020թ. մարտի 06-ի թիվ 16-Ա որոշման</t>
  </si>
  <si>
    <t>ՀԱՄԱՅՆՔԻ ՂԵԿԱՎԱՐ՝                                         Ա.ՍԱՐԳՍՅԱՆ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</si>
</sst>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"/>
  </numFmts>
  <fonts count="52">
    <font>
      <sz val="10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sz val="10"/>
      <name val="Arial LatArm"/>
      <family val="2"/>
    </font>
    <font>
      <sz val="9"/>
      <name val="Arial"/>
      <family val="2"/>
    </font>
    <font>
      <b/>
      <sz val="16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b/>
      <i/>
      <sz val="9"/>
      <name val="Arial"/>
      <family val="2"/>
    </font>
    <font>
      <b/>
      <sz val="9"/>
      <color indexed="8"/>
      <name val="Sylfaen"/>
      <family val="1"/>
    </font>
    <font>
      <sz val="16"/>
      <color indexed="8"/>
      <name val="Sylfaen"/>
      <family val="1"/>
    </font>
    <font>
      <b/>
      <sz val="10"/>
      <color indexed="8"/>
      <name val="Arial AMU"/>
      <family val="2"/>
    </font>
    <font>
      <sz val="10"/>
      <color indexed="8"/>
      <name val="Arial AMU"/>
      <family val="2"/>
    </font>
    <font>
      <b/>
      <sz val="9"/>
      <name val="Arial"/>
      <family val="2"/>
    </font>
    <font>
      <b/>
      <sz val="10"/>
      <color indexed="8"/>
      <name val="Sylfae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 applyNumberFormat="0" applyFill="0" applyProtection="0">
      <alignment horizontal="center" vertical="center"/>
    </xf>
    <xf numFmtId="0" fontId="4" fillId="0" borderId="1" applyNumberFormat="0" applyFill="0" applyProtection="0">
      <alignment horizontal="left" vertical="center" wrapText="1"/>
    </xf>
    <xf numFmtId="4" fontId="4" fillId="0" borderId="1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183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8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7" fillId="0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Fill="1" applyAlignment="1">
      <alignment horizontal="center" wrapText="1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0" fillId="0" borderId="12" xfId="0" applyNumberFormat="1" applyBorder="1" applyAlignment="1" applyProtection="1">
      <alignment wrapText="1"/>
      <protection locked="0"/>
    </xf>
    <xf numFmtId="184" fontId="0" fillId="0" borderId="12" xfId="0" applyNumberFormat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0" fillId="0" borderId="12" xfId="0" applyNumberFormat="1" applyBorder="1" applyAlignment="1">
      <alignment/>
    </xf>
    <xf numFmtId="0" fontId="5" fillId="0" borderId="0" xfId="0" applyFont="1" applyAlignment="1">
      <alignment wrapText="1"/>
    </xf>
    <xf numFmtId="183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 applyAlignment="1">
      <alignment vertical="center" readingOrder="1"/>
    </xf>
    <xf numFmtId="0" fontId="16" fillId="0" borderId="0" xfId="0" applyFont="1" applyFill="1" applyAlignment="1">
      <alignment horizontal="center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Alignment="1" applyProtection="1">
      <alignment horizontal="center" vertical="top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right"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83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0" fontId="8" fillId="0" borderId="16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center" wrapText="1" readingOrder="1"/>
      <protection locked="0"/>
    </xf>
    <xf numFmtId="0" fontId="4" fillId="0" borderId="12" xfId="33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2" xfId="35" applyNumberFormat="1" applyFont="1" applyFill="1" applyBorder="1" applyAlignment="1">
      <alignment horizontal="right" vertical="center"/>
    </xf>
    <xf numFmtId="0" fontId="4" fillId="0" borderId="12" xfId="34" applyFont="1" applyFill="1" applyBorder="1" applyAlignment="1">
      <alignment horizontal="left" vertical="center" wrapText="1"/>
    </xf>
    <xf numFmtId="4" fontId="4" fillId="0" borderId="12" xfId="35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 readingOrder="1"/>
      <protection locked="0"/>
    </xf>
    <xf numFmtId="0" fontId="12" fillId="33" borderId="11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vertical="center"/>
    </xf>
    <xf numFmtId="0" fontId="34" fillId="0" borderId="12" xfId="0" applyFont="1" applyFill="1" applyBorder="1" applyAlignment="1" applyProtection="1">
      <alignment horizontal="center" vertical="center" wrapText="1" readingOrder="1"/>
      <protection locked="0"/>
    </xf>
    <xf numFmtId="0" fontId="34" fillId="0" borderId="12" xfId="0" applyFont="1" applyFill="1" applyBorder="1" applyAlignment="1" applyProtection="1">
      <alignment horizontal="center" vertical="center" wrapText="1" readingOrder="1"/>
      <protection locked="0"/>
    </xf>
    <xf numFmtId="0" fontId="16" fillId="0" borderId="12" xfId="0" applyFont="1" applyFill="1" applyBorder="1" applyAlignment="1" applyProtection="1">
      <alignment horizontal="center" vertical="center" wrapText="1" readingOrder="1"/>
      <protection locked="0"/>
    </xf>
    <xf numFmtId="0" fontId="16" fillId="0" borderId="12" xfId="0" applyFont="1" applyFill="1" applyBorder="1" applyAlignment="1">
      <alignment horizontal="center" vertical="center" readingOrder="1"/>
    </xf>
    <xf numFmtId="0" fontId="16" fillId="0" borderId="0" xfId="0" applyFont="1" applyAlignment="1">
      <alignment horizont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33" borderId="15" xfId="0" applyFont="1" applyFill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3" fillId="33" borderId="21" xfId="0" applyFont="1" applyFill="1" applyBorder="1" applyAlignment="1" applyProtection="1">
      <alignment horizontal="center" vertical="center" wrapText="1" readingOrder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33" borderId="13" xfId="0" applyFont="1" applyFill="1" applyBorder="1" applyAlignment="1" applyProtection="1">
      <alignment horizontal="center" vertical="center" wrapText="1" readingOrder="1"/>
      <protection locked="0"/>
    </xf>
    <xf numFmtId="0" fontId="3" fillId="33" borderId="14" xfId="0" applyFont="1" applyFill="1" applyBorder="1" applyAlignment="1" applyProtection="1">
      <alignment horizontal="center" vertical="center" wrapText="1" readingOrder="1"/>
      <protection locked="0"/>
    </xf>
    <xf numFmtId="0" fontId="3" fillId="33" borderId="15" xfId="0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12" fillId="33" borderId="13" xfId="0" applyFont="1" applyFill="1" applyBorder="1" applyAlignment="1" applyProtection="1">
      <alignment horizontal="center" vertical="center" wrapText="1" readingOrder="1"/>
      <protection locked="0"/>
    </xf>
    <xf numFmtId="0" fontId="12" fillId="33" borderId="14" xfId="0" applyFont="1" applyFill="1" applyBorder="1" applyAlignment="1" applyProtection="1">
      <alignment horizontal="center" vertical="center" wrapText="1" readingOrder="1"/>
      <protection locked="0"/>
    </xf>
    <xf numFmtId="0" fontId="34" fillId="0" borderId="11" xfId="0" applyFont="1" applyBorder="1" applyAlignment="1" applyProtection="1">
      <alignment horizontal="center" vertical="center" wrapText="1" readingOrder="1"/>
      <protection locked="0"/>
    </xf>
    <xf numFmtId="0" fontId="34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vertical="top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3.421875" style="4" customWidth="1"/>
    <col min="2" max="2" width="2.57421875" style="4" customWidth="1"/>
    <col min="3" max="3" width="53.140625" style="4" customWidth="1"/>
    <col min="4" max="4" width="7.00390625" style="4" customWidth="1"/>
    <col min="5" max="5" width="2.8515625" style="4" hidden="1" customWidth="1"/>
    <col min="6" max="6" width="8.421875" style="4" hidden="1" customWidth="1"/>
    <col min="7" max="7" width="6.140625" style="4" hidden="1" customWidth="1"/>
    <col min="8" max="8" width="0" style="4" hidden="1" customWidth="1"/>
    <col min="9" max="9" width="0.9921875" style="4" hidden="1" customWidth="1"/>
    <col min="10" max="10" width="2.7109375" style="4" hidden="1" customWidth="1"/>
    <col min="11" max="11" width="9.421875" style="4" hidden="1" customWidth="1"/>
    <col min="12" max="12" width="2.8515625" style="4" hidden="1" customWidth="1"/>
    <col min="13" max="13" width="8.421875" style="4" hidden="1" customWidth="1"/>
    <col min="14" max="14" width="6.140625" style="4" hidden="1" customWidth="1"/>
    <col min="15" max="15" width="0" style="4" hidden="1" customWidth="1"/>
    <col min="16" max="16" width="0.9921875" style="4" hidden="1" customWidth="1"/>
    <col min="17" max="17" width="2.7109375" style="4" hidden="1" customWidth="1"/>
    <col min="18" max="18" width="10.8515625" style="4" hidden="1" customWidth="1"/>
    <col min="19" max="19" width="9.28125" style="4" customWidth="1"/>
    <col min="20" max="21" width="10.57421875" style="4" customWidth="1"/>
    <col min="22" max="24" width="13.7109375" style="4" customWidth="1"/>
    <col min="25" max="16384" width="9.140625" style="4" customWidth="1"/>
  </cols>
  <sheetData>
    <row r="1" spans="19:21" ht="21" customHeight="1">
      <c r="S1" s="46" t="s">
        <v>96</v>
      </c>
      <c r="T1" s="46"/>
      <c r="U1" s="46"/>
    </row>
    <row r="2" spans="19:21" ht="42" customHeight="1">
      <c r="S2" s="47" t="s">
        <v>106</v>
      </c>
      <c r="T2" s="47"/>
      <c r="U2" s="47"/>
    </row>
    <row r="3" spans="20:21" ht="12.75">
      <c r="T3" s="9"/>
      <c r="U3" s="9"/>
    </row>
    <row r="4" spans="1:21" ht="45.75" customHeight="1">
      <c r="A4" s="27" t="s">
        <v>108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0" t="s">
        <v>95</v>
      </c>
      <c r="U5" s="50"/>
    </row>
    <row r="6" spans="1:21" ht="12.75">
      <c r="A6" s="26" t="s">
        <v>1</v>
      </c>
      <c r="B6" s="48"/>
      <c r="C6" s="26" t="s">
        <v>2</v>
      </c>
      <c r="D6" s="26" t="s">
        <v>3</v>
      </c>
      <c r="E6" s="26" t="s">
        <v>4</v>
      </c>
      <c r="F6" s="48"/>
      <c r="G6" s="26" t="s">
        <v>5</v>
      </c>
      <c r="H6" s="48"/>
      <c r="I6" s="48"/>
      <c r="J6" s="48"/>
      <c r="K6" s="48"/>
      <c r="L6" s="26" t="s">
        <v>4</v>
      </c>
      <c r="M6" s="48"/>
      <c r="N6" s="26" t="s">
        <v>5</v>
      </c>
      <c r="O6" s="48"/>
      <c r="P6" s="48"/>
      <c r="Q6" s="48"/>
      <c r="R6" s="48"/>
      <c r="S6" s="51" t="s">
        <v>93</v>
      </c>
      <c r="T6" s="51" t="s">
        <v>5</v>
      </c>
      <c r="U6" s="51"/>
    </row>
    <row r="7" spans="1:21" ht="27.75" customHeight="1">
      <c r="A7" s="48"/>
      <c r="B7" s="48"/>
      <c r="C7" s="48"/>
      <c r="D7" s="48"/>
      <c r="E7" s="48"/>
      <c r="F7" s="48"/>
      <c r="G7" s="26" t="s">
        <v>6</v>
      </c>
      <c r="H7" s="48"/>
      <c r="I7" s="48"/>
      <c r="J7" s="48"/>
      <c r="K7" s="23" t="s">
        <v>7</v>
      </c>
      <c r="L7" s="48"/>
      <c r="M7" s="48"/>
      <c r="N7" s="26" t="s">
        <v>6</v>
      </c>
      <c r="O7" s="48"/>
      <c r="P7" s="48"/>
      <c r="Q7" s="48"/>
      <c r="R7" s="23" t="s">
        <v>7</v>
      </c>
      <c r="S7" s="51"/>
      <c r="T7" s="49" t="s">
        <v>6</v>
      </c>
      <c r="U7" s="49" t="s">
        <v>7</v>
      </c>
    </row>
    <row r="8" spans="1:21" ht="15" customHeight="1" hidden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2.75">
      <c r="A9" s="74" t="s">
        <v>8</v>
      </c>
      <c r="B9" s="76"/>
      <c r="C9" s="75" t="s">
        <v>9</v>
      </c>
      <c r="D9" s="75" t="s">
        <v>10</v>
      </c>
      <c r="E9" s="74" t="s">
        <v>11</v>
      </c>
      <c r="F9" s="76"/>
      <c r="G9" s="74" t="s">
        <v>12</v>
      </c>
      <c r="H9" s="76"/>
      <c r="I9" s="76"/>
      <c r="J9" s="76"/>
      <c r="K9" s="75" t="s">
        <v>13</v>
      </c>
      <c r="L9" s="74" t="s">
        <v>11</v>
      </c>
      <c r="M9" s="76"/>
      <c r="N9" s="74" t="s">
        <v>12</v>
      </c>
      <c r="O9" s="76"/>
      <c r="P9" s="76"/>
      <c r="Q9" s="76"/>
      <c r="R9" s="75" t="s">
        <v>13</v>
      </c>
      <c r="S9" s="77">
        <v>4</v>
      </c>
      <c r="T9" s="77">
        <v>5</v>
      </c>
      <c r="U9" s="77">
        <v>6</v>
      </c>
    </row>
    <row r="10" spans="1:21" ht="33.75" customHeight="1">
      <c r="A10" s="52" t="s">
        <v>14</v>
      </c>
      <c r="B10" s="53"/>
      <c r="C10" s="54" t="s">
        <v>15</v>
      </c>
      <c r="D10" s="55"/>
      <c r="E10" s="56">
        <v>1272383.28</v>
      </c>
      <c r="F10" s="53"/>
      <c r="G10" s="56">
        <v>1272383.28</v>
      </c>
      <c r="H10" s="53"/>
      <c r="I10" s="53"/>
      <c r="J10" s="53"/>
      <c r="K10" s="57" t="e">
        <f>SUM(#REF!,K11,K14)</f>
        <v>#REF!</v>
      </c>
      <c r="L10" s="56">
        <v>1272383.28</v>
      </c>
      <c r="M10" s="53"/>
      <c r="N10" s="56">
        <v>1272383.28</v>
      </c>
      <c r="O10" s="53"/>
      <c r="P10" s="53"/>
      <c r="Q10" s="53"/>
      <c r="R10" s="57" t="e">
        <f>SUM(#REF!,R11,R14)</f>
        <v>#REF!</v>
      </c>
      <c r="S10" s="6">
        <f>S13+S16</f>
        <v>47450.5</v>
      </c>
      <c r="T10" s="6">
        <f>T13+T16</f>
        <v>47450.5</v>
      </c>
      <c r="U10" s="7">
        <v>0</v>
      </c>
    </row>
    <row r="11" spans="1:21" ht="52.5" customHeight="1">
      <c r="A11" s="52">
        <v>1200</v>
      </c>
      <c r="B11" s="52"/>
      <c r="C11" s="58" t="s">
        <v>87</v>
      </c>
      <c r="D11" s="55" t="s">
        <v>17</v>
      </c>
      <c r="E11" s="56">
        <v>872398.7</v>
      </c>
      <c r="F11" s="56"/>
      <c r="G11" s="56">
        <v>872398.7</v>
      </c>
      <c r="H11" s="56"/>
      <c r="I11" s="56"/>
      <c r="J11" s="56"/>
      <c r="K11" s="59" t="e">
        <f>SUM(#REF!,#REF!,#REF!,#REF!,K12,#REF!)</f>
        <v>#REF!</v>
      </c>
      <c r="L11" s="56">
        <v>872398.7</v>
      </c>
      <c r="M11" s="56"/>
      <c r="N11" s="56">
        <v>872398.7</v>
      </c>
      <c r="O11" s="56"/>
      <c r="P11" s="56"/>
      <c r="Q11" s="56"/>
      <c r="R11" s="59" t="e">
        <f>SUM(#REF!,#REF!,#REF!,#REF!,R12,#REF!)</f>
        <v>#REF!</v>
      </c>
      <c r="S11" s="6">
        <f>+S12</f>
        <v>47411.7</v>
      </c>
      <c r="T11" s="6">
        <f>+T12</f>
        <v>47411.7</v>
      </c>
      <c r="U11" s="5">
        <v>0</v>
      </c>
    </row>
    <row r="12" spans="1:21" ht="50.25" customHeight="1">
      <c r="A12" s="52">
        <v>1250</v>
      </c>
      <c r="B12" s="52"/>
      <c r="C12" s="58" t="s">
        <v>88</v>
      </c>
      <c r="D12" s="55" t="s">
        <v>18</v>
      </c>
      <c r="E12" s="56">
        <v>872398.7</v>
      </c>
      <c r="F12" s="56"/>
      <c r="G12" s="56">
        <v>872398.7</v>
      </c>
      <c r="H12" s="56"/>
      <c r="I12" s="56"/>
      <c r="J12" s="56"/>
      <c r="K12" s="59" t="s">
        <v>20</v>
      </c>
      <c r="L12" s="56">
        <v>872398.7</v>
      </c>
      <c r="M12" s="56"/>
      <c r="N12" s="56">
        <v>872398.7</v>
      </c>
      <c r="O12" s="56"/>
      <c r="P12" s="56"/>
      <c r="Q12" s="56"/>
      <c r="R12" s="59" t="s">
        <v>20</v>
      </c>
      <c r="S12" s="6">
        <f>S13</f>
        <v>47411.7</v>
      </c>
      <c r="T12" s="6">
        <f>T13</f>
        <v>47411.7</v>
      </c>
      <c r="U12" s="5">
        <v>0</v>
      </c>
    </row>
    <row r="13" spans="1:21" ht="27" customHeight="1">
      <c r="A13" s="52">
        <v>1254</v>
      </c>
      <c r="B13" s="53"/>
      <c r="C13" s="58" t="s">
        <v>89</v>
      </c>
      <c r="D13" s="55"/>
      <c r="E13" s="56">
        <v>0</v>
      </c>
      <c r="F13" s="53"/>
      <c r="G13" s="56">
        <v>0</v>
      </c>
      <c r="H13" s="53"/>
      <c r="I13" s="53"/>
      <c r="J13" s="53"/>
      <c r="K13" s="59" t="s">
        <v>20</v>
      </c>
      <c r="L13" s="56">
        <v>0</v>
      </c>
      <c r="M13" s="53"/>
      <c r="N13" s="56">
        <v>0</v>
      </c>
      <c r="O13" s="53"/>
      <c r="P13" s="53"/>
      <c r="Q13" s="53"/>
      <c r="R13" s="59" t="s">
        <v>20</v>
      </c>
      <c r="S13" s="5">
        <v>47411.7</v>
      </c>
      <c r="T13" s="5">
        <v>47411.7</v>
      </c>
      <c r="U13" s="5">
        <v>0</v>
      </c>
    </row>
    <row r="14" spans="1:21" ht="51" customHeight="1">
      <c r="A14" s="52">
        <v>1300</v>
      </c>
      <c r="B14" s="53"/>
      <c r="C14" s="58" t="s">
        <v>107</v>
      </c>
      <c r="D14" s="55" t="s">
        <v>92</v>
      </c>
      <c r="E14" s="56">
        <v>187276.413</v>
      </c>
      <c r="F14" s="53"/>
      <c r="G14" s="56">
        <v>187276.413</v>
      </c>
      <c r="H14" s="53"/>
      <c r="I14" s="53"/>
      <c r="J14" s="53"/>
      <c r="K14" s="59" t="e">
        <f>SUM(#REF!,#REF!,#REF!,K15,#REF!,#REF!,#REF!,#REF!,#REF!)</f>
        <v>#REF!</v>
      </c>
      <c r="L14" s="56">
        <v>187276.413</v>
      </c>
      <c r="M14" s="53"/>
      <c r="N14" s="56">
        <v>187276.413</v>
      </c>
      <c r="O14" s="53"/>
      <c r="P14" s="53"/>
      <c r="Q14" s="53"/>
      <c r="R14" s="59" t="e">
        <f>SUM(#REF!,#REF!,#REF!,R15,#REF!,#REF!,#REF!,#REF!,#REF!)</f>
        <v>#REF!</v>
      </c>
      <c r="S14" s="5">
        <v>38.8</v>
      </c>
      <c r="T14" s="5">
        <v>38.8</v>
      </c>
      <c r="U14" s="5">
        <v>0</v>
      </c>
    </row>
    <row r="15" spans="1:21" ht="49.5" customHeight="1">
      <c r="A15" s="52">
        <v>1340</v>
      </c>
      <c r="B15" s="53"/>
      <c r="C15" s="58" t="s">
        <v>90</v>
      </c>
      <c r="D15" s="55" t="s">
        <v>19</v>
      </c>
      <c r="E15" s="56">
        <v>3736.5</v>
      </c>
      <c r="F15" s="53"/>
      <c r="G15" s="56">
        <v>3736.5</v>
      </c>
      <c r="H15" s="53"/>
      <c r="I15" s="53"/>
      <c r="J15" s="53"/>
      <c r="K15" s="59" t="s">
        <v>20</v>
      </c>
      <c r="L15" s="56">
        <v>3736.5</v>
      </c>
      <c r="M15" s="53"/>
      <c r="N15" s="56">
        <v>3736.5</v>
      </c>
      <c r="O15" s="53"/>
      <c r="P15" s="53"/>
      <c r="Q15" s="53"/>
      <c r="R15" s="59" t="s">
        <v>20</v>
      </c>
      <c r="S15" s="6">
        <f>S16</f>
        <v>38.8</v>
      </c>
      <c r="T15" s="6">
        <f>T16</f>
        <v>38.8</v>
      </c>
      <c r="U15" s="5">
        <v>0</v>
      </c>
    </row>
    <row r="16" spans="1:21" ht="63" customHeight="1">
      <c r="A16" s="52">
        <v>1342</v>
      </c>
      <c r="B16" s="53"/>
      <c r="C16" s="58" t="s">
        <v>91</v>
      </c>
      <c r="D16" s="55"/>
      <c r="E16" s="56">
        <v>3436.5</v>
      </c>
      <c r="F16" s="53"/>
      <c r="G16" s="56">
        <v>3436.5</v>
      </c>
      <c r="H16" s="53"/>
      <c r="I16" s="53"/>
      <c r="J16" s="53"/>
      <c r="K16" s="59" t="s">
        <v>20</v>
      </c>
      <c r="L16" s="56">
        <v>3436.5</v>
      </c>
      <c r="M16" s="53"/>
      <c r="N16" s="56">
        <v>3436.5</v>
      </c>
      <c r="O16" s="53"/>
      <c r="P16" s="53"/>
      <c r="Q16" s="53"/>
      <c r="R16" s="59" t="s">
        <v>20</v>
      </c>
      <c r="S16" s="5">
        <v>38.8</v>
      </c>
      <c r="T16" s="5">
        <v>38.8</v>
      </c>
      <c r="U16" s="5">
        <v>0</v>
      </c>
    </row>
    <row r="18" spans="1:21" ht="54" customHeight="1">
      <c r="A18" s="25" t="s">
        <v>97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</sheetData>
  <sheetProtection/>
  <mergeCells count="56">
    <mergeCell ref="S1:U1"/>
    <mergeCell ref="S2:U2"/>
    <mergeCell ref="A4:U4"/>
    <mergeCell ref="T5:U5"/>
    <mergeCell ref="L6:M7"/>
    <mergeCell ref="N6:R6"/>
    <mergeCell ref="N7:Q7"/>
    <mergeCell ref="T6:U6"/>
    <mergeCell ref="S6:S7"/>
    <mergeCell ref="A6:B7"/>
    <mergeCell ref="L9:M9"/>
    <mergeCell ref="N9:Q9"/>
    <mergeCell ref="L15:M15"/>
    <mergeCell ref="N15:Q15"/>
    <mergeCell ref="L16:M16"/>
    <mergeCell ref="N16:Q16"/>
    <mergeCell ref="L14:M14"/>
    <mergeCell ref="N14:Q14"/>
    <mergeCell ref="L13:M13"/>
    <mergeCell ref="N13:Q13"/>
    <mergeCell ref="L12:M12"/>
    <mergeCell ref="N12:Q12"/>
    <mergeCell ref="L11:M11"/>
    <mergeCell ref="N11:Q11"/>
    <mergeCell ref="L10:M10"/>
    <mergeCell ref="N10:Q10"/>
    <mergeCell ref="C6:C7"/>
    <mergeCell ref="D6:D7"/>
    <mergeCell ref="E6:F7"/>
    <mergeCell ref="G6:K6"/>
    <mergeCell ref="G7:J7"/>
    <mergeCell ref="A9:B9"/>
    <mergeCell ref="E9:F9"/>
    <mergeCell ref="G9:J9"/>
    <mergeCell ref="A10:B10"/>
    <mergeCell ref="E10:F10"/>
    <mergeCell ref="G10:J10"/>
    <mergeCell ref="A11:B11"/>
    <mergeCell ref="E11:F11"/>
    <mergeCell ref="G11:J11"/>
    <mergeCell ref="A12:B12"/>
    <mergeCell ref="E12:F12"/>
    <mergeCell ref="G12:J12"/>
    <mergeCell ref="A13:B13"/>
    <mergeCell ref="E13:F13"/>
    <mergeCell ref="G13:J13"/>
    <mergeCell ref="A16:B16"/>
    <mergeCell ref="E16:F16"/>
    <mergeCell ref="G16:J16"/>
    <mergeCell ref="A18:U18"/>
    <mergeCell ref="A14:B14"/>
    <mergeCell ref="E14:F14"/>
    <mergeCell ref="G14:J14"/>
    <mergeCell ref="A15:B15"/>
    <mergeCell ref="E15:F15"/>
    <mergeCell ref="G15:J15"/>
  </mergeCells>
  <printOptions/>
  <pageMargins left="0.55" right="0" top="0.31496062992125984" bottom="0.1968503937007874" header="0.1968503937007874" footer="0.1968503937007874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5.8515625" style="0" customWidth="1"/>
    <col min="2" max="4" width="3.57421875" style="0" customWidth="1"/>
    <col min="5" max="5" width="49.7109375" style="0" customWidth="1"/>
    <col min="6" max="6" width="11.421875" style="0" hidden="1" customWidth="1"/>
    <col min="7" max="7" width="0.5625" style="0" hidden="1" customWidth="1"/>
    <col min="8" max="8" width="1.7109375" style="0" hidden="1" customWidth="1"/>
    <col min="9" max="9" width="8.00390625" style="0" hidden="1" customWidth="1"/>
    <col min="10" max="10" width="8.8515625" style="0" hidden="1" customWidth="1"/>
    <col min="11" max="11" width="1.28515625" style="0" hidden="1" customWidth="1"/>
    <col min="12" max="12" width="0.13671875" style="0" hidden="1" customWidth="1"/>
    <col min="13" max="13" width="11.421875" style="0" hidden="1" customWidth="1"/>
    <col min="14" max="14" width="0.5625" style="0" hidden="1" customWidth="1"/>
    <col min="15" max="15" width="1.7109375" style="0" hidden="1" customWidth="1"/>
    <col min="16" max="16" width="8.00390625" style="0" hidden="1" customWidth="1"/>
    <col min="17" max="17" width="4.140625" style="0" hidden="1" customWidth="1"/>
    <col min="18" max="18" width="4.421875" style="0" hidden="1" customWidth="1"/>
    <col min="19" max="19" width="3.7109375" style="0" hidden="1" customWidth="1"/>
    <col min="20" max="20" width="10.28125" style="0" customWidth="1"/>
  </cols>
  <sheetData>
    <row r="1" spans="1:22" ht="18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T1" s="34" t="s">
        <v>98</v>
      </c>
      <c r="U1" s="34"/>
      <c r="V1" s="34"/>
    </row>
    <row r="2" spans="20:22" ht="42" customHeight="1">
      <c r="T2" s="61" t="s">
        <v>106</v>
      </c>
      <c r="U2" s="61"/>
      <c r="V2" s="61"/>
    </row>
    <row r="3" spans="1:24" ht="38.25" customHeight="1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16"/>
      <c r="X3" s="16"/>
    </row>
    <row r="4" spans="1:22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2.75" customHeight="1">
      <c r="A5" s="62" t="s">
        <v>21</v>
      </c>
      <c r="B5" s="63" t="s">
        <v>22</v>
      </c>
      <c r="C5" s="63" t="s">
        <v>23</v>
      </c>
      <c r="D5" s="63" t="s">
        <v>24</v>
      </c>
      <c r="E5" s="62" t="s">
        <v>25</v>
      </c>
      <c r="F5" s="62" t="s">
        <v>26</v>
      </c>
      <c r="G5" s="63" t="s">
        <v>27</v>
      </c>
      <c r="H5" s="79"/>
      <c r="I5" s="79"/>
      <c r="J5" s="79"/>
      <c r="K5" s="79"/>
      <c r="L5" s="80"/>
      <c r="M5" s="62" t="s">
        <v>26</v>
      </c>
      <c r="N5" s="63" t="s">
        <v>27</v>
      </c>
      <c r="O5" s="79"/>
      <c r="P5" s="79"/>
      <c r="Q5" s="79"/>
      <c r="R5" s="79"/>
      <c r="S5" s="79"/>
      <c r="T5" s="64" t="s">
        <v>93</v>
      </c>
      <c r="U5" s="65" t="s">
        <v>27</v>
      </c>
      <c r="V5" s="66"/>
    </row>
    <row r="6" spans="1:22" ht="33" customHeight="1">
      <c r="A6" s="81"/>
      <c r="B6" s="82"/>
      <c r="C6" s="82"/>
      <c r="D6" s="82"/>
      <c r="E6" s="81"/>
      <c r="F6" s="81"/>
      <c r="G6" s="62" t="s">
        <v>28</v>
      </c>
      <c r="H6" s="79"/>
      <c r="I6" s="80"/>
      <c r="J6" s="62" t="s">
        <v>29</v>
      </c>
      <c r="K6" s="79"/>
      <c r="L6" s="80"/>
      <c r="M6" s="81"/>
      <c r="N6" s="62" t="s">
        <v>28</v>
      </c>
      <c r="O6" s="79"/>
      <c r="P6" s="80"/>
      <c r="Q6" s="62" t="s">
        <v>29</v>
      </c>
      <c r="R6" s="79"/>
      <c r="S6" s="79"/>
      <c r="T6" s="67"/>
      <c r="U6" s="83" t="s">
        <v>28</v>
      </c>
      <c r="V6" s="83" t="s">
        <v>29</v>
      </c>
    </row>
    <row r="7" spans="1:22" ht="12.75">
      <c r="A7" s="68" t="s">
        <v>8</v>
      </c>
      <c r="B7" s="68" t="s">
        <v>9</v>
      </c>
      <c r="C7" s="68" t="s">
        <v>10</v>
      </c>
      <c r="D7" s="68" t="s">
        <v>11</v>
      </c>
      <c r="E7" s="68" t="s">
        <v>12</v>
      </c>
      <c r="F7" s="68" t="s">
        <v>13</v>
      </c>
      <c r="G7" s="69" t="s">
        <v>30</v>
      </c>
      <c r="H7" s="70"/>
      <c r="I7" s="71"/>
      <c r="J7" s="69" t="s">
        <v>31</v>
      </c>
      <c r="K7" s="70"/>
      <c r="L7" s="71"/>
      <c r="M7" s="68" t="s">
        <v>13</v>
      </c>
      <c r="N7" s="69" t="s">
        <v>30</v>
      </c>
      <c r="O7" s="70"/>
      <c r="P7" s="71"/>
      <c r="Q7" s="69" t="s">
        <v>31</v>
      </c>
      <c r="R7" s="70"/>
      <c r="S7" s="70"/>
      <c r="T7" s="72">
        <v>6</v>
      </c>
      <c r="U7" s="73">
        <v>7</v>
      </c>
      <c r="V7" s="73">
        <v>8</v>
      </c>
    </row>
    <row r="8" spans="1:22" ht="50.25" customHeight="1">
      <c r="A8" s="10" t="s">
        <v>32</v>
      </c>
      <c r="B8" s="10" t="s">
        <v>33</v>
      </c>
      <c r="C8" s="10" t="s">
        <v>20</v>
      </c>
      <c r="D8" s="10" t="s">
        <v>20</v>
      </c>
      <c r="E8" s="11" t="s">
        <v>34</v>
      </c>
      <c r="F8" s="12">
        <v>1594931.4255000001</v>
      </c>
      <c r="G8" s="28">
        <v>1274683.28</v>
      </c>
      <c r="H8" s="29"/>
      <c r="I8" s="30"/>
      <c r="J8" s="28">
        <v>320248.1455</v>
      </c>
      <c r="K8" s="29"/>
      <c r="L8" s="30"/>
      <c r="M8" s="12">
        <v>1642381.9255</v>
      </c>
      <c r="N8" s="28">
        <v>1322133.78</v>
      </c>
      <c r="O8" s="29"/>
      <c r="P8" s="30"/>
      <c r="Q8" s="28">
        <v>320248.1455</v>
      </c>
      <c r="R8" s="29"/>
      <c r="S8" s="29"/>
      <c r="T8" s="13">
        <f>+M8-F8</f>
        <v>47450.49999999977</v>
      </c>
      <c r="U8" s="14">
        <f>+N8-G8</f>
        <v>47450.5</v>
      </c>
      <c r="V8" s="14">
        <f>+Q8-J8</f>
        <v>0</v>
      </c>
    </row>
    <row r="9" spans="1:22" ht="49.5" customHeight="1">
      <c r="A9" s="10" t="s">
        <v>36</v>
      </c>
      <c r="B9" s="10" t="s">
        <v>11</v>
      </c>
      <c r="C9" s="10" t="s">
        <v>35</v>
      </c>
      <c r="D9" s="10" t="s">
        <v>35</v>
      </c>
      <c r="E9" s="11" t="s">
        <v>37</v>
      </c>
      <c r="F9" s="12">
        <v>180866.999</v>
      </c>
      <c r="G9" s="28">
        <v>13260</v>
      </c>
      <c r="H9" s="29"/>
      <c r="I9" s="30"/>
      <c r="J9" s="28">
        <v>167606.999</v>
      </c>
      <c r="K9" s="29"/>
      <c r="L9" s="30"/>
      <c r="M9" s="12">
        <v>179866.999</v>
      </c>
      <c r="N9" s="28">
        <v>13260</v>
      </c>
      <c r="O9" s="29"/>
      <c r="P9" s="30"/>
      <c r="Q9" s="28">
        <v>166606.999</v>
      </c>
      <c r="R9" s="29"/>
      <c r="S9" s="29"/>
      <c r="T9" s="13">
        <f aca="true" t="shared" si="0" ref="T9:U17">+M9-F9</f>
        <v>-1000</v>
      </c>
      <c r="U9" s="14">
        <f t="shared" si="0"/>
        <v>0</v>
      </c>
      <c r="V9" s="14">
        <f aca="true" t="shared" si="1" ref="V9:V17">+Q9-J9</f>
        <v>-1000</v>
      </c>
    </row>
    <row r="10" spans="1:22" ht="31.5" customHeight="1">
      <c r="A10" s="10" t="s">
        <v>38</v>
      </c>
      <c r="B10" s="10" t="s">
        <v>11</v>
      </c>
      <c r="C10" s="10" t="s">
        <v>39</v>
      </c>
      <c r="D10" s="10" t="s">
        <v>35</v>
      </c>
      <c r="E10" s="11" t="s">
        <v>40</v>
      </c>
      <c r="F10" s="12">
        <v>-1500</v>
      </c>
      <c r="G10" s="28">
        <v>0</v>
      </c>
      <c r="H10" s="29"/>
      <c r="I10" s="30"/>
      <c r="J10" s="28">
        <v>-1500</v>
      </c>
      <c r="K10" s="29"/>
      <c r="L10" s="30"/>
      <c r="M10" s="12">
        <v>-2500</v>
      </c>
      <c r="N10" s="28">
        <v>0</v>
      </c>
      <c r="O10" s="29"/>
      <c r="P10" s="30"/>
      <c r="Q10" s="28">
        <v>-2500</v>
      </c>
      <c r="R10" s="29"/>
      <c r="S10" s="29"/>
      <c r="T10" s="13">
        <f t="shared" si="0"/>
        <v>-1000</v>
      </c>
      <c r="U10" s="14">
        <f t="shared" si="0"/>
        <v>0</v>
      </c>
      <c r="V10" s="14">
        <f t="shared" si="1"/>
        <v>-1000</v>
      </c>
    </row>
    <row r="11" spans="1:22" ht="32.25" customHeight="1">
      <c r="A11" s="10" t="s">
        <v>41</v>
      </c>
      <c r="B11" s="10" t="s">
        <v>11</v>
      </c>
      <c r="C11" s="10" t="s">
        <v>39</v>
      </c>
      <c r="D11" s="10" t="s">
        <v>8</v>
      </c>
      <c r="E11" s="11" t="s">
        <v>42</v>
      </c>
      <c r="F11" s="12">
        <v>-1500</v>
      </c>
      <c r="G11" s="28">
        <v>0</v>
      </c>
      <c r="H11" s="29"/>
      <c r="I11" s="30"/>
      <c r="J11" s="28">
        <v>-1500</v>
      </c>
      <c r="K11" s="29"/>
      <c r="L11" s="30"/>
      <c r="M11" s="12">
        <v>-2500</v>
      </c>
      <c r="N11" s="28">
        <v>0</v>
      </c>
      <c r="O11" s="29"/>
      <c r="P11" s="30"/>
      <c r="Q11" s="28">
        <v>-2500</v>
      </c>
      <c r="R11" s="29"/>
      <c r="S11" s="29"/>
      <c r="T11" s="13">
        <f t="shared" si="0"/>
        <v>-1000</v>
      </c>
      <c r="U11" s="14">
        <f t="shared" si="0"/>
        <v>0</v>
      </c>
      <c r="V11" s="14">
        <f t="shared" si="1"/>
        <v>-1000</v>
      </c>
    </row>
    <row r="12" spans="1:22" ht="48" customHeight="1">
      <c r="A12" s="10" t="s">
        <v>43</v>
      </c>
      <c r="B12" s="10" t="s">
        <v>39</v>
      </c>
      <c r="C12" s="10" t="s">
        <v>35</v>
      </c>
      <c r="D12" s="10" t="s">
        <v>35</v>
      </c>
      <c r="E12" s="11" t="s">
        <v>44</v>
      </c>
      <c r="F12" s="12">
        <v>439459.825</v>
      </c>
      <c r="G12" s="28">
        <v>439459.825</v>
      </c>
      <c r="H12" s="29"/>
      <c r="I12" s="30"/>
      <c r="J12" s="28">
        <v>0</v>
      </c>
      <c r="K12" s="29"/>
      <c r="L12" s="30"/>
      <c r="M12" s="12">
        <v>440739.825</v>
      </c>
      <c r="N12" s="28">
        <v>439459.825</v>
      </c>
      <c r="O12" s="29"/>
      <c r="P12" s="30"/>
      <c r="Q12" s="28">
        <v>1280</v>
      </c>
      <c r="R12" s="29"/>
      <c r="S12" s="29"/>
      <c r="T12" s="13">
        <f t="shared" si="0"/>
        <v>1280</v>
      </c>
      <c r="U12" s="14">
        <f t="shared" si="0"/>
        <v>0</v>
      </c>
      <c r="V12" s="14">
        <f t="shared" si="1"/>
        <v>1280</v>
      </c>
    </row>
    <row r="13" spans="1:22" ht="30">
      <c r="A13" s="10" t="s">
        <v>45</v>
      </c>
      <c r="B13" s="10" t="s">
        <v>39</v>
      </c>
      <c r="C13" s="10" t="s">
        <v>8</v>
      </c>
      <c r="D13" s="10" t="s">
        <v>35</v>
      </c>
      <c r="E13" s="11" t="s">
        <v>46</v>
      </c>
      <c r="F13" s="12">
        <v>295716.906</v>
      </c>
      <c r="G13" s="28">
        <v>295716.906</v>
      </c>
      <c r="H13" s="29"/>
      <c r="I13" s="30"/>
      <c r="J13" s="28">
        <v>0</v>
      </c>
      <c r="K13" s="29"/>
      <c r="L13" s="30"/>
      <c r="M13" s="12">
        <v>296996.906</v>
      </c>
      <c r="N13" s="28">
        <v>295716.906</v>
      </c>
      <c r="O13" s="29"/>
      <c r="P13" s="30"/>
      <c r="Q13" s="28">
        <v>1280</v>
      </c>
      <c r="R13" s="29"/>
      <c r="S13" s="29"/>
      <c r="T13" s="13">
        <f t="shared" si="0"/>
        <v>1280</v>
      </c>
      <c r="U13" s="14">
        <f t="shared" si="0"/>
        <v>0</v>
      </c>
      <c r="V13" s="14">
        <f t="shared" si="1"/>
        <v>1280</v>
      </c>
    </row>
    <row r="14" spans="1:22" ht="17.25" customHeight="1">
      <c r="A14" s="10" t="s">
        <v>47</v>
      </c>
      <c r="B14" s="10" t="s">
        <v>39</v>
      </c>
      <c r="C14" s="10" t="s">
        <v>8</v>
      </c>
      <c r="D14" s="10" t="s">
        <v>8</v>
      </c>
      <c r="E14" s="11" t="s">
        <v>48</v>
      </c>
      <c r="F14" s="12">
        <v>295716.906</v>
      </c>
      <c r="G14" s="28">
        <v>295716.906</v>
      </c>
      <c r="H14" s="29"/>
      <c r="I14" s="30"/>
      <c r="J14" s="28">
        <v>0</v>
      </c>
      <c r="K14" s="29"/>
      <c r="L14" s="30"/>
      <c r="M14" s="12">
        <v>296996.906</v>
      </c>
      <c r="N14" s="28">
        <v>295716.906</v>
      </c>
      <c r="O14" s="29"/>
      <c r="P14" s="30"/>
      <c r="Q14" s="28">
        <v>1280</v>
      </c>
      <c r="R14" s="29"/>
      <c r="S14" s="29"/>
      <c r="T14" s="13">
        <f t="shared" si="0"/>
        <v>1280</v>
      </c>
      <c r="U14" s="14">
        <f t="shared" si="0"/>
        <v>0</v>
      </c>
      <c r="V14" s="14">
        <f t="shared" si="1"/>
        <v>1280</v>
      </c>
    </row>
    <row r="15" spans="1:22" ht="33.75" customHeight="1">
      <c r="A15" s="10" t="s">
        <v>49</v>
      </c>
      <c r="B15" s="10" t="s">
        <v>50</v>
      </c>
      <c r="C15" s="10" t="s">
        <v>35</v>
      </c>
      <c r="D15" s="10" t="s">
        <v>35</v>
      </c>
      <c r="E15" s="11" t="s">
        <v>51</v>
      </c>
      <c r="F15" s="12">
        <v>343538.0595</v>
      </c>
      <c r="G15" s="28">
        <v>234431.291</v>
      </c>
      <c r="H15" s="29"/>
      <c r="I15" s="30"/>
      <c r="J15" s="28">
        <v>109106.7685</v>
      </c>
      <c r="K15" s="29"/>
      <c r="L15" s="30"/>
      <c r="M15" s="12">
        <v>390708.55950000003</v>
      </c>
      <c r="N15" s="28">
        <v>281881.791</v>
      </c>
      <c r="O15" s="29"/>
      <c r="P15" s="30"/>
      <c r="Q15" s="28">
        <v>108826.7685</v>
      </c>
      <c r="R15" s="29"/>
      <c r="S15" s="29"/>
      <c r="T15" s="13">
        <f t="shared" si="0"/>
        <v>47170.50000000006</v>
      </c>
      <c r="U15" s="14">
        <f t="shared" si="0"/>
        <v>47450.50000000003</v>
      </c>
      <c r="V15" s="14">
        <f t="shared" si="1"/>
        <v>-280</v>
      </c>
    </row>
    <row r="16" spans="1:22" ht="32.25" customHeight="1">
      <c r="A16" s="10" t="s">
        <v>52</v>
      </c>
      <c r="B16" s="10" t="s">
        <v>50</v>
      </c>
      <c r="C16" s="10" t="s">
        <v>8</v>
      </c>
      <c r="D16" s="10" t="s">
        <v>35</v>
      </c>
      <c r="E16" s="11" t="s">
        <v>53</v>
      </c>
      <c r="F16" s="12">
        <v>343538.0595</v>
      </c>
      <c r="G16" s="28">
        <v>234431.291</v>
      </c>
      <c r="H16" s="29"/>
      <c r="I16" s="30"/>
      <c r="J16" s="28">
        <v>109106.7685</v>
      </c>
      <c r="K16" s="29"/>
      <c r="L16" s="30"/>
      <c r="M16" s="12">
        <v>390708.55950000003</v>
      </c>
      <c r="N16" s="28">
        <v>281881.791</v>
      </c>
      <c r="O16" s="29"/>
      <c r="P16" s="30"/>
      <c r="Q16" s="28">
        <v>108826.7685</v>
      </c>
      <c r="R16" s="29"/>
      <c r="S16" s="29"/>
      <c r="T16" s="13">
        <f t="shared" si="0"/>
        <v>47170.50000000006</v>
      </c>
      <c r="U16" s="14">
        <f t="shared" si="0"/>
        <v>47450.50000000003</v>
      </c>
      <c r="V16" s="14">
        <f t="shared" si="1"/>
        <v>-280</v>
      </c>
    </row>
    <row r="17" spans="1:22" ht="21" customHeight="1">
      <c r="A17" s="10" t="s">
        <v>54</v>
      </c>
      <c r="B17" s="10" t="s">
        <v>50</v>
      </c>
      <c r="C17" s="10" t="s">
        <v>8</v>
      </c>
      <c r="D17" s="10" t="s">
        <v>9</v>
      </c>
      <c r="E17" s="11" t="s">
        <v>55</v>
      </c>
      <c r="F17" s="12">
        <v>343538.0595</v>
      </c>
      <c r="G17" s="28">
        <v>234431.291</v>
      </c>
      <c r="H17" s="29"/>
      <c r="I17" s="30"/>
      <c r="J17" s="28">
        <v>109106.7685</v>
      </c>
      <c r="K17" s="29"/>
      <c r="L17" s="30"/>
      <c r="M17" s="12">
        <v>390708.55950000003</v>
      </c>
      <c r="N17" s="28">
        <v>281881.791</v>
      </c>
      <c r="O17" s="29"/>
      <c r="P17" s="30"/>
      <c r="Q17" s="28">
        <v>108826.7685</v>
      </c>
      <c r="R17" s="29"/>
      <c r="S17" s="29"/>
      <c r="T17" s="13">
        <f t="shared" si="0"/>
        <v>47170.50000000006</v>
      </c>
      <c r="U17" s="14">
        <f t="shared" si="0"/>
        <v>47450.50000000003</v>
      </c>
      <c r="V17" s="14">
        <f t="shared" si="1"/>
        <v>-280</v>
      </c>
    </row>
    <row r="18" ht="409.5" customHeight="1" hidden="1"/>
    <row r="20" spans="1:22" ht="57" customHeight="1">
      <c r="A20" s="78" t="s">
        <v>99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</sheetData>
  <sheetProtection/>
  <mergeCells count="64">
    <mergeCell ref="T1:V1"/>
    <mergeCell ref="T2:V2"/>
    <mergeCell ref="A20:V20"/>
    <mergeCell ref="N17:P17"/>
    <mergeCell ref="Q17:S17"/>
    <mergeCell ref="A3:V3"/>
    <mergeCell ref="N14:P14"/>
    <mergeCell ref="Q14:S14"/>
    <mergeCell ref="N15:P15"/>
    <mergeCell ref="Q15:S15"/>
    <mergeCell ref="N16:P16"/>
    <mergeCell ref="Q16:S16"/>
    <mergeCell ref="N11:P11"/>
    <mergeCell ref="Q11:S11"/>
    <mergeCell ref="N12:P12"/>
    <mergeCell ref="Q12:S12"/>
    <mergeCell ref="N13:P13"/>
    <mergeCell ref="Q13:S13"/>
    <mergeCell ref="U5:V5"/>
    <mergeCell ref="N6:P6"/>
    <mergeCell ref="Q6:S6"/>
    <mergeCell ref="N7:P7"/>
    <mergeCell ref="Q7:S7"/>
    <mergeCell ref="N8:P8"/>
    <mergeCell ref="Q8:S8"/>
    <mergeCell ref="M5:M6"/>
    <mergeCell ref="N5:S5"/>
    <mergeCell ref="T5:T6"/>
    <mergeCell ref="N9:P9"/>
    <mergeCell ref="Q9:S9"/>
    <mergeCell ref="N10:P10"/>
    <mergeCell ref="Q10:S10"/>
    <mergeCell ref="A1:K1"/>
    <mergeCell ref="A5:A6"/>
    <mergeCell ref="B5:B6"/>
    <mergeCell ref="C5:C6"/>
    <mergeCell ref="D5:D6"/>
    <mergeCell ref="E5:E6"/>
    <mergeCell ref="F5:F6"/>
    <mergeCell ref="G5:L5"/>
    <mergeCell ref="J6:L6"/>
    <mergeCell ref="J7:L7"/>
    <mergeCell ref="G8:I8"/>
    <mergeCell ref="J8:L8"/>
    <mergeCell ref="G9:I9"/>
    <mergeCell ref="J9:L9"/>
    <mergeCell ref="G6:I6"/>
    <mergeCell ref="G7:I7"/>
    <mergeCell ref="G10:I10"/>
    <mergeCell ref="J10:L10"/>
    <mergeCell ref="G11:I11"/>
    <mergeCell ref="J11:L11"/>
    <mergeCell ref="G12:I12"/>
    <mergeCell ref="J12:L12"/>
    <mergeCell ref="G17:I17"/>
    <mergeCell ref="J17:L17"/>
    <mergeCell ref="G13:I13"/>
    <mergeCell ref="J13:L13"/>
    <mergeCell ref="G14:I14"/>
    <mergeCell ref="J14:L14"/>
    <mergeCell ref="G15:I15"/>
    <mergeCell ref="J15:L15"/>
    <mergeCell ref="G16:I16"/>
    <mergeCell ref="J16:L16"/>
  </mergeCells>
  <printOptions/>
  <pageMargins left="0.57" right="0" top="0.35433070866141736" bottom="0.1968503937007874" header="0.1968503937007874" footer="0.1968503937007874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R8" sqref="R8"/>
    </sheetView>
  </sheetViews>
  <sheetFormatPr defaultColWidth="9.140625" defaultRowHeight="12.75"/>
  <cols>
    <col min="1" max="1" width="6.57421875" style="0" customWidth="1"/>
    <col min="2" max="2" width="0.2890625" style="0" customWidth="1"/>
    <col min="3" max="3" width="58.28125" style="0" customWidth="1"/>
    <col min="4" max="4" width="6.8515625" style="0" customWidth="1"/>
    <col min="5" max="5" width="11.421875" style="0" hidden="1" customWidth="1"/>
    <col min="6" max="6" width="5.421875" style="0" hidden="1" customWidth="1"/>
    <col min="7" max="7" width="0.2890625" style="0" hidden="1" customWidth="1"/>
    <col min="8" max="8" width="4.57421875" style="0" hidden="1" customWidth="1"/>
    <col min="9" max="9" width="9.421875" style="0" hidden="1" customWidth="1"/>
    <col min="10" max="10" width="0.71875" style="0" hidden="1" customWidth="1"/>
    <col min="11" max="11" width="11.421875" style="0" hidden="1" customWidth="1"/>
    <col min="12" max="12" width="5.421875" style="0" hidden="1" customWidth="1"/>
    <col min="13" max="13" width="0.2890625" style="0" hidden="1" customWidth="1"/>
    <col min="14" max="14" width="4.57421875" style="0" hidden="1" customWidth="1"/>
    <col min="15" max="15" width="9.421875" style="0" hidden="1" customWidth="1"/>
    <col min="16" max="16" width="0.71875" style="0" hidden="1" customWidth="1"/>
    <col min="17" max="17" width="0" style="0" hidden="1" customWidth="1"/>
    <col min="18" max="18" width="9.57421875" style="0" bestFit="1" customWidth="1"/>
  </cols>
  <sheetData>
    <row r="1" spans="19:20" ht="12.75">
      <c r="S1" s="60" t="s">
        <v>101</v>
      </c>
      <c r="T1" s="60"/>
    </row>
    <row r="2" spans="1:20" ht="48" customHeight="1">
      <c r="A2" s="38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61" t="s">
        <v>106</v>
      </c>
      <c r="S2" s="61"/>
      <c r="T2" s="61"/>
    </row>
    <row r="3" ht="1.5" customHeight="1" hidden="1"/>
    <row r="4" spans="1:20" ht="37.5" customHeight="1">
      <c r="A4" s="33" t="s">
        <v>102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26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84" t="s">
        <v>95</v>
      </c>
      <c r="T5" s="84"/>
    </row>
    <row r="6" spans="1:20" ht="15" customHeight="1">
      <c r="A6" s="35" t="s">
        <v>21</v>
      </c>
      <c r="B6" s="89"/>
      <c r="C6" s="35" t="s">
        <v>109</v>
      </c>
      <c r="D6" s="40" t="s">
        <v>56</v>
      </c>
      <c r="E6" s="39" t="s">
        <v>4</v>
      </c>
      <c r="F6" s="35" t="s">
        <v>5</v>
      </c>
      <c r="G6" s="79"/>
      <c r="H6" s="79"/>
      <c r="I6" s="79"/>
      <c r="J6" s="80"/>
      <c r="K6" s="39" t="s">
        <v>4</v>
      </c>
      <c r="L6" s="35" t="s">
        <v>5</v>
      </c>
      <c r="M6" s="79"/>
      <c r="N6" s="79"/>
      <c r="O6" s="79"/>
      <c r="P6" s="80"/>
      <c r="Q6" s="90"/>
      <c r="R6" s="85" t="s">
        <v>93</v>
      </c>
      <c r="S6" s="65" t="s">
        <v>5</v>
      </c>
      <c r="T6" s="66"/>
    </row>
    <row r="7" spans="1:20" ht="28.5" customHeight="1">
      <c r="A7" s="91"/>
      <c r="B7" s="92"/>
      <c r="C7" s="82"/>
      <c r="D7" s="82"/>
      <c r="E7" s="81"/>
      <c r="F7" s="62" t="s">
        <v>6</v>
      </c>
      <c r="G7" s="79"/>
      <c r="H7" s="80"/>
      <c r="I7" s="62" t="s">
        <v>7</v>
      </c>
      <c r="J7" s="80"/>
      <c r="K7" s="81"/>
      <c r="L7" s="62" t="s">
        <v>6</v>
      </c>
      <c r="M7" s="79"/>
      <c r="N7" s="80"/>
      <c r="O7" s="62" t="s">
        <v>7</v>
      </c>
      <c r="P7" s="80"/>
      <c r="Q7" s="90"/>
      <c r="R7" s="86"/>
      <c r="S7" s="83" t="s">
        <v>6</v>
      </c>
      <c r="T7" s="83" t="s">
        <v>7</v>
      </c>
    </row>
    <row r="8" spans="1:20" ht="12.75">
      <c r="A8" s="87" t="s">
        <v>8</v>
      </c>
      <c r="B8" s="93"/>
      <c r="C8" s="68" t="s">
        <v>9</v>
      </c>
      <c r="D8" s="68" t="s">
        <v>10</v>
      </c>
      <c r="E8" s="68" t="s">
        <v>11</v>
      </c>
      <c r="F8" s="88" t="s">
        <v>12</v>
      </c>
      <c r="G8" s="94"/>
      <c r="H8" s="93"/>
      <c r="I8" s="69" t="s">
        <v>13</v>
      </c>
      <c r="J8" s="93"/>
      <c r="K8" s="68" t="s">
        <v>11</v>
      </c>
      <c r="L8" s="88" t="s">
        <v>12</v>
      </c>
      <c r="M8" s="94"/>
      <c r="N8" s="93"/>
      <c r="O8" s="69" t="s">
        <v>13</v>
      </c>
      <c r="P8" s="93"/>
      <c r="Q8" s="95"/>
      <c r="R8" s="96">
        <v>4</v>
      </c>
      <c r="S8" s="96">
        <v>5</v>
      </c>
      <c r="T8" s="96">
        <v>6</v>
      </c>
    </row>
    <row r="9" spans="1:20" ht="30">
      <c r="A9" s="35" t="s">
        <v>57</v>
      </c>
      <c r="B9" s="30"/>
      <c r="C9" s="17" t="s">
        <v>58</v>
      </c>
      <c r="D9" s="18" t="s">
        <v>16</v>
      </c>
      <c r="E9" s="19">
        <v>1594931.426</v>
      </c>
      <c r="F9" s="37">
        <v>1274683.28</v>
      </c>
      <c r="G9" s="29"/>
      <c r="H9" s="30"/>
      <c r="I9" s="37">
        <v>320248.145</v>
      </c>
      <c r="J9" s="30"/>
      <c r="K9" s="19">
        <v>1642381.925</v>
      </c>
      <c r="L9" s="37">
        <v>1322133.78</v>
      </c>
      <c r="M9" s="29"/>
      <c r="N9" s="30"/>
      <c r="O9" s="37">
        <v>320248.145</v>
      </c>
      <c r="P9" s="30"/>
      <c r="R9" s="20">
        <f>+K9-E9</f>
        <v>47450.49900000007</v>
      </c>
      <c r="S9" s="14">
        <f>+L9-F9</f>
        <v>47450.5</v>
      </c>
      <c r="T9" s="14">
        <f>+O9-I9</f>
        <v>0</v>
      </c>
    </row>
    <row r="10" spans="1:20" ht="34.5" customHeight="1">
      <c r="A10" s="35" t="s">
        <v>59</v>
      </c>
      <c r="B10" s="30"/>
      <c r="C10" s="17" t="s">
        <v>60</v>
      </c>
      <c r="D10" s="18" t="s">
        <v>16</v>
      </c>
      <c r="E10" s="19">
        <v>1383790.049</v>
      </c>
      <c r="F10" s="37">
        <v>1274683.28</v>
      </c>
      <c r="G10" s="29"/>
      <c r="H10" s="30"/>
      <c r="I10" s="36" t="s">
        <v>16</v>
      </c>
      <c r="J10" s="30"/>
      <c r="K10" s="19">
        <v>1430960.549</v>
      </c>
      <c r="L10" s="37">
        <v>1322133.78</v>
      </c>
      <c r="M10" s="29"/>
      <c r="N10" s="30"/>
      <c r="O10" s="36" t="s">
        <v>16</v>
      </c>
      <c r="P10" s="30"/>
      <c r="R10" s="20">
        <f aca="true" t="shared" si="0" ref="R10:S21">+K10-E10</f>
        <v>47170.5</v>
      </c>
      <c r="S10" s="14">
        <f t="shared" si="0"/>
        <v>47450.5</v>
      </c>
      <c r="T10" s="14">
        <v>0</v>
      </c>
    </row>
    <row r="11" spans="1:20" ht="30">
      <c r="A11" s="35" t="s">
        <v>61</v>
      </c>
      <c r="B11" s="30"/>
      <c r="C11" s="17" t="s">
        <v>62</v>
      </c>
      <c r="D11" s="18" t="s">
        <v>16</v>
      </c>
      <c r="E11" s="19">
        <v>347576.059</v>
      </c>
      <c r="F11" s="37">
        <v>238469.291</v>
      </c>
      <c r="G11" s="29"/>
      <c r="H11" s="30"/>
      <c r="I11" s="36" t="s">
        <v>16</v>
      </c>
      <c r="J11" s="30"/>
      <c r="K11" s="19">
        <v>394746.56</v>
      </c>
      <c r="L11" s="37">
        <v>285919.791</v>
      </c>
      <c r="M11" s="29"/>
      <c r="N11" s="30"/>
      <c r="O11" s="36" t="s">
        <v>16</v>
      </c>
      <c r="P11" s="30"/>
      <c r="R11" s="20">
        <f t="shared" si="0"/>
        <v>47170.50099999999</v>
      </c>
      <c r="S11" s="14">
        <f t="shared" si="0"/>
        <v>47450.50000000003</v>
      </c>
      <c r="T11" s="14">
        <v>-280</v>
      </c>
    </row>
    <row r="12" spans="1:20" ht="19.5" customHeight="1">
      <c r="A12" s="35" t="s">
        <v>63</v>
      </c>
      <c r="B12" s="30"/>
      <c r="C12" s="17" t="s">
        <v>64</v>
      </c>
      <c r="D12" s="18" t="s">
        <v>16</v>
      </c>
      <c r="E12" s="19">
        <v>343538.059</v>
      </c>
      <c r="F12" s="37">
        <v>234431.291</v>
      </c>
      <c r="G12" s="29"/>
      <c r="H12" s="30"/>
      <c r="I12" s="37">
        <v>109106.769</v>
      </c>
      <c r="J12" s="30"/>
      <c r="K12" s="19">
        <v>390708.56</v>
      </c>
      <c r="L12" s="37">
        <v>281881.791</v>
      </c>
      <c r="M12" s="29"/>
      <c r="N12" s="30"/>
      <c r="O12" s="37">
        <v>108826.769</v>
      </c>
      <c r="P12" s="30"/>
      <c r="R12" s="20">
        <f t="shared" si="0"/>
        <v>47170.50099999999</v>
      </c>
      <c r="S12" s="14">
        <f t="shared" si="0"/>
        <v>47450.50000000003</v>
      </c>
      <c r="T12" s="14">
        <f aca="true" t="shared" si="1" ref="T12:T21">+O12-I12</f>
        <v>-280</v>
      </c>
    </row>
    <row r="13" spans="1:20" ht="19.5" customHeight="1">
      <c r="A13" s="35" t="s">
        <v>65</v>
      </c>
      <c r="B13" s="30"/>
      <c r="C13" s="17" t="s">
        <v>66</v>
      </c>
      <c r="D13" s="18" t="s">
        <v>67</v>
      </c>
      <c r="E13" s="19">
        <v>234431.291</v>
      </c>
      <c r="F13" s="37">
        <v>234431.291</v>
      </c>
      <c r="G13" s="29"/>
      <c r="H13" s="30"/>
      <c r="I13" s="36" t="s">
        <v>16</v>
      </c>
      <c r="J13" s="30"/>
      <c r="K13" s="19">
        <v>281881.791</v>
      </c>
      <c r="L13" s="37">
        <v>281881.791</v>
      </c>
      <c r="M13" s="29"/>
      <c r="N13" s="30"/>
      <c r="O13" s="36" t="s">
        <v>16</v>
      </c>
      <c r="P13" s="30"/>
      <c r="R13" s="20">
        <f t="shared" si="0"/>
        <v>47450.50000000003</v>
      </c>
      <c r="S13" s="14">
        <f t="shared" si="0"/>
        <v>47450.50000000003</v>
      </c>
      <c r="T13" s="14">
        <v>0</v>
      </c>
    </row>
    <row r="14" spans="1:20" ht="19.5" customHeight="1">
      <c r="A14" s="35" t="s">
        <v>68</v>
      </c>
      <c r="B14" s="30"/>
      <c r="C14" s="17" t="s">
        <v>69</v>
      </c>
      <c r="D14" s="18" t="s">
        <v>67</v>
      </c>
      <c r="E14" s="19">
        <v>109106.769</v>
      </c>
      <c r="F14" s="36" t="s">
        <v>16</v>
      </c>
      <c r="G14" s="29"/>
      <c r="H14" s="30"/>
      <c r="I14" s="37">
        <v>109106.769</v>
      </c>
      <c r="J14" s="30"/>
      <c r="K14" s="19">
        <v>108826.769</v>
      </c>
      <c r="L14" s="36" t="s">
        <v>16</v>
      </c>
      <c r="M14" s="29"/>
      <c r="N14" s="30"/>
      <c r="O14" s="37">
        <v>108826.769</v>
      </c>
      <c r="P14" s="30"/>
      <c r="R14" s="20">
        <f t="shared" si="0"/>
        <v>-280</v>
      </c>
      <c r="S14" s="14">
        <v>0</v>
      </c>
      <c r="T14" s="14">
        <f t="shared" si="1"/>
        <v>-280</v>
      </c>
    </row>
    <row r="15" spans="1:20" ht="33" customHeight="1">
      <c r="A15" s="35" t="s">
        <v>70</v>
      </c>
      <c r="B15" s="30"/>
      <c r="C15" s="17" t="s">
        <v>71</v>
      </c>
      <c r="D15" s="18" t="s">
        <v>16</v>
      </c>
      <c r="E15" s="19">
        <v>212641.377</v>
      </c>
      <c r="F15" s="36" t="s">
        <v>16</v>
      </c>
      <c r="G15" s="29"/>
      <c r="H15" s="30"/>
      <c r="I15" s="37">
        <v>212641.377</v>
      </c>
      <c r="J15" s="30"/>
      <c r="K15" s="19">
        <v>213921.377</v>
      </c>
      <c r="L15" s="36" t="s">
        <v>16</v>
      </c>
      <c r="M15" s="29"/>
      <c r="N15" s="30"/>
      <c r="O15" s="37">
        <v>213921.377</v>
      </c>
      <c r="P15" s="30"/>
      <c r="R15" s="20">
        <f t="shared" si="0"/>
        <v>1280</v>
      </c>
      <c r="S15" s="14">
        <v>0</v>
      </c>
      <c r="T15" s="14">
        <f t="shared" si="1"/>
        <v>1280</v>
      </c>
    </row>
    <row r="16" spans="1:20" ht="30">
      <c r="A16" s="35" t="s">
        <v>72</v>
      </c>
      <c r="B16" s="30"/>
      <c r="C16" s="17" t="s">
        <v>73</v>
      </c>
      <c r="D16" s="18" t="s">
        <v>16</v>
      </c>
      <c r="E16" s="19">
        <v>212641.377</v>
      </c>
      <c r="F16" s="36" t="s">
        <v>16</v>
      </c>
      <c r="G16" s="29"/>
      <c r="H16" s="30"/>
      <c r="I16" s="37">
        <v>212641.377</v>
      </c>
      <c r="J16" s="30"/>
      <c r="K16" s="19">
        <v>213921.377</v>
      </c>
      <c r="L16" s="36" t="s">
        <v>16</v>
      </c>
      <c r="M16" s="29"/>
      <c r="N16" s="30"/>
      <c r="O16" s="37">
        <v>213921.377</v>
      </c>
      <c r="P16" s="30"/>
      <c r="R16" s="20">
        <f t="shared" si="0"/>
        <v>1280</v>
      </c>
      <c r="S16" s="14">
        <v>0</v>
      </c>
      <c r="T16" s="14">
        <f t="shared" si="1"/>
        <v>1280</v>
      </c>
    </row>
    <row r="17" spans="1:20" ht="35.25" customHeight="1">
      <c r="A17" s="35" t="s">
        <v>74</v>
      </c>
      <c r="B17" s="30"/>
      <c r="C17" s="17" t="s">
        <v>75</v>
      </c>
      <c r="D17" s="18" t="s">
        <v>16</v>
      </c>
      <c r="E17" s="19">
        <v>207261.377</v>
      </c>
      <c r="F17" s="36" t="s">
        <v>16</v>
      </c>
      <c r="G17" s="29"/>
      <c r="H17" s="30"/>
      <c r="I17" s="37">
        <v>207261.377</v>
      </c>
      <c r="J17" s="30"/>
      <c r="K17" s="19">
        <v>208541.377</v>
      </c>
      <c r="L17" s="36" t="s">
        <v>16</v>
      </c>
      <c r="M17" s="29"/>
      <c r="N17" s="30"/>
      <c r="O17" s="37">
        <v>208541.377</v>
      </c>
      <c r="P17" s="30"/>
      <c r="R17" s="20">
        <f t="shared" si="0"/>
        <v>1280</v>
      </c>
      <c r="S17" s="14">
        <v>0</v>
      </c>
      <c r="T17" s="14">
        <f t="shared" si="1"/>
        <v>1280</v>
      </c>
    </row>
    <row r="18" spans="1:20" ht="24.75" customHeight="1">
      <c r="A18" s="35" t="s">
        <v>76</v>
      </c>
      <c r="B18" s="30"/>
      <c r="C18" s="17" t="s">
        <v>77</v>
      </c>
      <c r="D18" s="18" t="s">
        <v>76</v>
      </c>
      <c r="E18" s="19">
        <v>112812.833</v>
      </c>
      <c r="F18" s="36" t="s">
        <v>16</v>
      </c>
      <c r="G18" s="29"/>
      <c r="H18" s="30"/>
      <c r="I18" s="37">
        <v>112812.833</v>
      </c>
      <c r="J18" s="30"/>
      <c r="K18" s="19">
        <v>114092.833</v>
      </c>
      <c r="L18" s="36" t="s">
        <v>16</v>
      </c>
      <c r="M18" s="29"/>
      <c r="N18" s="30"/>
      <c r="O18" s="37">
        <v>114092.833</v>
      </c>
      <c r="P18" s="30"/>
      <c r="R18" s="20">
        <f t="shared" si="0"/>
        <v>1280</v>
      </c>
      <c r="S18" s="14">
        <v>0</v>
      </c>
      <c r="T18" s="14">
        <f t="shared" si="1"/>
        <v>1280</v>
      </c>
    </row>
    <row r="19" spans="1:20" ht="31.5" customHeight="1">
      <c r="A19" s="35" t="s">
        <v>78</v>
      </c>
      <c r="B19" s="30"/>
      <c r="C19" s="17" t="s">
        <v>79</v>
      </c>
      <c r="D19" s="18" t="s">
        <v>16</v>
      </c>
      <c r="E19" s="19">
        <v>-1500</v>
      </c>
      <c r="F19" s="36" t="s">
        <v>16</v>
      </c>
      <c r="G19" s="29"/>
      <c r="H19" s="30"/>
      <c r="I19" s="37">
        <v>-1500</v>
      </c>
      <c r="J19" s="30"/>
      <c r="K19" s="19">
        <v>-2500</v>
      </c>
      <c r="L19" s="36" t="s">
        <v>16</v>
      </c>
      <c r="M19" s="29"/>
      <c r="N19" s="30"/>
      <c r="O19" s="37">
        <v>-2500</v>
      </c>
      <c r="P19" s="30"/>
      <c r="R19" s="20">
        <f t="shared" si="0"/>
        <v>-1000</v>
      </c>
      <c r="S19" s="14">
        <v>0</v>
      </c>
      <c r="T19" s="14">
        <f t="shared" si="1"/>
        <v>-1000</v>
      </c>
    </row>
    <row r="20" spans="1:20" ht="30.75" customHeight="1">
      <c r="A20" s="35" t="s">
        <v>80</v>
      </c>
      <c r="B20" s="30"/>
      <c r="C20" s="17" t="s">
        <v>81</v>
      </c>
      <c r="D20" s="18" t="s">
        <v>16</v>
      </c>
      <c r="E20" s="19">
        <v>-1500</v>
      </c>
      <c r="F20" s="36" t="s">
        <v>16</v>
      </c>
      <c r="G20" s="29"/>
      <c r="H20" s="30"/>
      <c r="I20" s="37">
        <v>-1500</v>
      </c>
      <c r="J20" s="30"/>
      <c r="K20" s="19">
        <v>-2500</v>
      </c>
      <c r="L20" s="36" t="s">
        <v>16</v>
      </c>
      <c r="M20" s="29"/>
      <c r="N20" s="30"/>
      <c r="O20" s="37">
        <v>-2500</v>
      </c>
      <c r="P20" s="30"/>
      <c r="R20" s="20">
        <f t="shared" si="0"/>
        <v>-1000</v>
      </c>
      <c r="S20" s="14">
        <v>0</v>
      </c>
      <c r="T20" s="14">
        <f t="shared" si="1"/>
        <v>-1000</v>
      </c>
    </row>
    <row r="21" spans="1:20" ht="23.25" customHeight="1">
      <c r="A21" s="35" t="s">
        <v>82</v>
      </c>
      <c r="B21" s="30"/>
      <c r="C21" s="17" t="s">
        <v>83</v>
      </c>
      <c r="D21" s="18" t="s">
        <v>84</v>
      </c>
      <c r="E21" s="19">
        <v>-1500</v>
      </c>
      <c r="F21" s="36" t="s">
        <v>16</v>
      </c>
      <c r="G21" s="29"/>
      <c r="H21" s="30"/>
      <c r="I21" s="37">
        <v>-1500</v>
      </c>
      <c r="J21" s="30"/>
      <c r="K21" s="19">
        <v>-2500</v>
      </c>
      <c r="L21" s="36" t="s">
        <v>16</v>
      </c>
      <c r="M21" s="29"/>
      <c r="N21" s="30"/>
      <c r="O21" s="37">
        <v>-2500</v>
      </c>
      <c r="P21" s="30"/>
      <c r="R21" s="20">
        <f t="shared" si="0"/>
        <v>-1000</v>
      </c>
      <c r="S21" s="14">
        <v>0</v>
      </c>
      <c r="T21" s="14">
        <f t="shared" si="1"/>
        <v>-1000</v>
      </c>
    </row>
    <row r="24" spans="1:20" ht="47.25" customHeight="1">
      <c r="A24" s="78" t="s">
        <v>100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</sheetData>
  <sheetProtection/>
  <mergeCells count="88">
    <mergeCell ref="R2:T2"/>
    <mergeCell ref="A24:T24"/>
    <mergeCell ref="L21:N21"/>
    <mergeCell ref="O21:P21"/>
    <mergeCell ref="A4:T4"/>
    <mergeCell ref="S5:T5"/>
    <mergeCell ref="L18:N18"/>
    <mergeCell ref="O18:P18"/>
    <mergeCell ref="L19:N19"/>
    <mergeCell ref="O19:P19"/>
    <mergeCell ref="L20:N20"/>
    <mergeCell ref="O20:P20"/>
    <mergeCell ref="L15:N15"/>
    <mergeCell ref="O15:P15"/>
    <mergeCell ref="L16:N16"/>
    <mergeCell ref="O16:P16"/>
    <mergeCell ref="L17:N17"/>
    <mergeCell ref="O17:P17"/>
    <mergeCell ref="L12:N12"/>
    <mergeCell ref="O12:P12"/>
    <mergeCell ref="L13:N13"/>
    <mergeCell ref="O13:P13"/>
    <mergeCell ref="L14:N14"/>
    <mergeCell ref="O14:P14"/>
    <mergeCell ref="L9:N9"/>
    <mergeCell ref="O9:P9"/>
    <mergeCell ref="L10:N10"/>
    <mergeCell ref="O10:P10"/>
    <mergeCell ref="L11:N11"/>
    <mergeCell ref="O11:P11"/>
    <mergeCell ref="R6:R7"/>
    <mergeCell ref="S6:T6"/>
    <mergeCell ref="L7:N7"/>
    <mergeCell ref="O7:P7"/>
    <mergeCell ref="L8:N8"/>
    <mergeCell ref="O8:P8"/>
    <mergeCell ref="A2:P2"/>
    <mergeCell ref="K6:K7"/>
    <mergeCell ref="L6:P6"/>
    <mergeCell ref="A6:B7"/>
    <mergeCell ref="C6:C7"/>
    <mergeCell ref="D6:D7"/>
    <mergeCell ref="E6:E7"/>
    <mergeCell ref="F6:J6"/>
    <mergeCell ref="F7:H7"/>
    <mergeCell ref="I7:J7"/>
    <mergeCell ref="A8:B8"/>
    <mergeCell ref="F8:H8"/>
    <mergeCell ref="I8:J8"/>
    <mergeCell ref="A9:B9"/>
    <mergeCell ref="F9:H9"/>
    <mergeCell ref="I9:J9"/>
    <mergeCell ref="A10:B10"/>
    <mergeCell ref="F10:H10"/>
    <mergeCell ref="I10:J10"/>
    <mergeCell ref="A11:B11"/>
    <mergeCell ref="F11:H11"/>
    <mergeCell ref="I11:J11"/>
    <mergeCell ref="A12:B12"/>
    <mergeCell ref="F12:H12"/>
    <mergeCell ref="I12:J12"/>
    <mergeCell ref="A13:B13"/>
    <mergeCell ref="F13:H13"/>
    <mergeCell ref="I13:J13"/>
    <mergeCell ref="A14:B14"/>
    <mergeCell ref="F14:H14"/>
    <mergeCell ref="I14:J14"/>
    <mergeCell ref="A15:B15"/>
    <mergeCell ref="F15:H15"/>
    <mergeCell ref="I15:J15"/>
    <mergeCell ref="A16:B16"/>
    <mergeCell ref="F16:H16"/>
    <mergeCell ref="I16:J16"/>
    <mergeCell ref="A17:B17"/>
    <mergeCell ref="F17:H17"/>
    <mergeCell ref="I17:J17"/>
    <mergeCell ref="A18:B18"/>
    <mergeCell ref="F18:H18"/>
    <mergeCell ref="I18:J18"/>
    <mergeCell ref="A19:B19"/>
    <mergeCell ref="F19:H19"/>
    <mergeCell ref="I19:J19"/>
    <mergeCell ref="A20:B20"/>
    <mergeCell ref="F20:H20"/>
    <mergeCell ref="I20:J20"/>
    <mergeCell ref="A21:B21"/>
    <mergeCell ref="F21:H21"/>
    <mergeCell ref="I21:J21"/>
  </mergeCells>
  <printOptions/>
  <pageMargins left="0.31" right="0" top="0.36" bottom="0.1968503937007874" header="0.29" footer="0.2362204724409449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7">
      <selection activeCell="F21" sqref="F21"/>
    </sheetView>
  </sheetViews>
  <sheetFormatPr defaultColWidth="9.140625" defaultRowHeight="12.75"/>
  <cols>
    <col min="1" max="1" width="6.8515625" style="0" customWidth="1"/>
    <col min="2" max="2" width="5.140625" style="0" customWidth="1"/>
    <col min="3" max="3" width="3.421875" style="0" customWidth="1"/>
    <col min="4" max="4" width="1.7109375" style="0" customWidth="1"/>
    <col min="5" max="5" width="5.140625" style="0" customWidth="1"/>
    <col min="6" max="6" width="43.00390625" style="0" customWidth="1"/>
    <col min="7" max="7" width="8.00390625" style="0" customWidth="1"/>
    <col min="8" max="8" width="11.421875" style="0" hidden="1" customWidth="1"/>
    <col min="9" max="9" width="5.57421875" style="0" hidden="1" customWidth="1"/>
    <col min="10" max="10" width="1.7109375" style="0" hidden="1" customWidth="1"/>
    <col min="11" max="11" width="2.8515625" style="0" hidden="1" customWidth="1"/>
    <col min="12" max="13" width="12.28125" style="0" hidden="1" customWidth="1"/>
    <col min="14" max="14" width="5.57421875" style="0" hidden="1" customWidth="1"/>
    <col min="15" max="15" width="1.7109375" style="0" hidden="1" customWidth="1"/>
    <col min="16" max="16" width="2.8515625" style="0" hidden="1" customWidth="1"/>
    <col min="17" max="17" width="10.140625" style="0" hidden="1" customWidth="1"/>
    <col min="18" max="18" width="8.00390625" style="0" customWidth="1"/>
  </cols>
  <sheetData>
    <row r="1" spans="18:20" ht="22.5" customHeight="1">
      <c r="R1" s="43" t="s">
        <v>105</v>
      </c>
      <c r="S1" s="43"/>
      <c r="T1" s="43"/>
    </row>
    <row r="2" spans="18:20" ht="47.25" customHeight="1">
      <c r="R2" s="61" t="s">
        <v>110</v>
      </c>
      <c r="S2" s="61"/>
      <c r="T2" s="61"/>
    </row>
    <row r="3" spans="1:20" s="21" customFormat="1" ht="49.5" customHeight="1">
      <c r="A3" s="44" t="s">
        <v>103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0:20" ht="21" customHeight="1">
      <c r="J4" s="45" t="s">
        <v>0</v>
      </c>
      <c r="K4" s="45"/>
      <c r="L4" s="45"/>
      <c r="S4" s="97" t="s">
        <v>95</v>
      </c>
      <c r="T4" s="97"/>
    </row>
    <row r="5" spans="1:21" ht="18" customHeight="1">
      <c r="A5" s="98" t="s">
        <v>21</v>
      </c>
      <c r="B5" s="99" t="s">
        <v>22</v>
      </c>
      <c r="C5" s="100" t="s">
        <v>23</v>
      </c>
      <c r="D5" s="101"/>
      <c r="E5" s="99" t="s">
        <v>24</v>
      </c>
      <c r="F5" s="98" t="s">
        <v>85</v>
      </c>
      <c r="G5" s="102" t="s">
        <v>104</v>
      </c>
      <c r="H5" s="98" t="s">
        <v>86</v>
      </c>
      <c r="I5" s="103" t="s">
        <v>27</v>
      </c>
      <c r="J5" s="104"/>
      <c r="K5" s="104"/>
      <c r="L5" s="105"/>
      <c r="M5" s="98" t="s">
        <v>86</v>
      </c>
      <c r="N5" s="103" t="s">
        <v>27</v>
      </c>
      <c r="O5" s="104"/>
      <c r="P5" s="104"/>
      <c r="Q5" s="106"/>
      <c r="R5" s="107" t="s">
        <v>93</v>
      </c>
      <c r="S5" s="108" t="s">
        <v>27</v>
      </c>
      <c r="T5" s="109"/>
      <c r="U5" s="15"/>
    </row>
    <row r="6" spans="1:21" ht="60.75" customHeight="1">
      <c r="A6" s="110"/>
      <c r="B6" s="111"/>
      <c r="C6" s="112"/>
      <c r="D6" s="113"/>
      <c r="E6" s="111"/>
      <c r="F6" s="110"/>
      <c r="G6" s="110"/>
      <c r="H6" s="110"/>
      <c r="I6" s="114" t="s">
        <v>28</v>
      </c>
      <c r="J6" s="115"/>
      <c r="K6" s="116"/>
      <c r="L6" s="117" t="s">
        <v>29</v>
      </c>
      <c r="M6" s="110"/>
      <c r="N6" s="114" t="s">
        <v>28</v>
      </c>
      <c r="O6" s="115"/>
      <c r="P6" s="116"/>
      <c r="Q6" s="118" t="s">
        <v>29</v>
      </c>
      <c r="R6" s="119"/>
      <c r="S6" s="120" t="s">
        <v>28</v>
      </c>
      <c r="T6" s="120" t="s">
        <v>29</v>
      </c>
      <c r="U6" s="15"/>
    </row>
    <row r="7" spans="1:20" ht="12.75" customHeight="1">
      <c r="A7" s="68" t="s">
        <v>8</v>
      </c>
      <c r="B7" s="68" t="s">
        <v>9</v>
      </c>
      <c r="C7" s="121" t="s">
        <v>10</v>
      </c>
      <c r="D7" s="87"/>
      <c r="E7" s="68" t="s">
        <v>11</v>
      </c>
      <c r="F7" s="68" t="s">
        <v>12</v>
      </c>
      <c r="G7" s="68" t="s">
        <v>13</v>
      </c>
      <c r="H7" s="68" t="s">
        <v>30</v>
      </c>
      <c r="I7" s="121" t="s">
        <v>31</v>
      </c>
      <c r="J7" s="122"/>
      <c r="K7" s="87"/>
      <c r="L7" s="123" t="s">
        <v>39</v>
      </c>
      <c r="M7" s="68" t="s">
        <v>30</v>
      </c>
      <c r="N7" s="121" t="s">
        <v>31</v>
      </c>
      <c r="O7" s="122"/>
      <c r="P7" s="87"/>
      <c r="Q7" s="124" t="s">
        <v>39</v>
      </c>
      <c r="R7" s="73">
        <v>7</v>
      </c>
      <c r="S7" s="73">
        <v>8</v>
      </c>
      <c r="T7" s="73">
        <v>9</v>
      </c>
    </row>
    <row r="8" spans="1:20" ht="50.25" customHeight="1">
      <c r="A8" s="1" t="s">
        <v>32</v>
      </c>
      <c r="B8" s="1" t="s">
        <v>33</v>
      </c>
      <c r="C8" s="41" t="s">
        <v>20</v>
      </c>
      <c r="D8" s="30"/>
      <c r="E8" s="1" t="s">
        <v>20</v>
      </c>
      <c r="F8" s="2" t="s">
        <v>34</v>
      </c>
      <c r="G8" s="1"/>
      <c r="H8" s="3">
        <v>1594931.4255</v>
      </c>
      <c r="I8" s="42">
        <v>1274683.28</v>
      </c>
      <c r="J8" s="29"/>
      <c r="K8" s="30"/>
      <c r="L8" s="3">
        <v>320248.1455</v>
      </c>
      <c r="M8" s="3">
        <v>1642381.9255</v>
      </c>
      <c r="N8" s="42">
        <v>1322133.78</v>
      </c>
      <c r="O8" s="29"/>
      <c r="P8" s="30"/>
      <c r="Q8" s="22">
        <v>320248.1455</v>
      </c>
      <c r="R8" s="14">
        <f aca="true" t="shared" si="0" ref="R8:S20">+M8-H8</f>
        <v>47450.5</v>
      </c>
      <c r="S8" s="14">
        <f t="shared" si="0"/>
        <v>47450.5</v>
      </c>
      <c r="T8" s="14">
        <f aca="true" t="shared" si="1" ref="T8:T20">+Q8-L8</f>
        <v>0</v>
      </c>
    </row>
    <row r="9" spans="1:20" ht="60">
      <c r="A9" s="1" t="s">
        <v>36</v>
      </c>
      <c r="B9" s="1" t="s">
        <v>11</v>
      </c>
      <c r="C9" s="41" t="s">
        <v>35</v>
      </c>
      <c r="D9" s="30"/>
      <c r="E9" s="1" t="s">
        <v>35</v>
      </c>
      <c r="F9" s="2" t="s">
        <v>37</v>
      </c>
      <c r="G9" s="1"/>
      <c r="H9" s="3">
        <v>180866.999</v>
      </c>
      <c r="I9" s="42">
        <v>13260</v>
      </c>
      <c r="J9" s="29"/>
      <c r="K9" s="30"/>
      <c r="L9" s="3">
        <v>167606.999</v>
      </c>
      <c r="M9" s="3">
        <v>179866.999</v>
      </c>
      <c r="N9" s="42">
        <v>13260</v>
      </c>
      <c r="O9" s="29"/>
      <c r="P9" s="30"/>
      <c r="Q9" s="22">
        <v>166606.999</v>
      </c>
      <c r="R9" s="14">
        <f t="shared" si="0"/>
        <v>-1000</v>
      </c>
      <c r="S9" s="14">
        <f t="shared" si="0"/>
        <v>0</v>
      </c>
      <c r="T9" s="14">
        <f t="shared" si="1"/>
        <v>-1000</v>
      </c>
    </row>
    <row r="10" spans="1:20" ht="30">
      <c r="A10" s="1" t="s">
        <v>38</v>
      </c>
      <c r="B10" s="1" t="s">
        <v>11</v>
      </c>
      <c r="C10" s="41" t="s">
        <v>39</v>
      </c>
      <c r="D10" s="30"/>
      <c r="E10" s="1" t="s">
        <v>35</v>
      </c>
      <c r="F10" s="2" t="s">
        <v>40</v>
      </c>
      <c r="G10" s="1"/>
      <c r="H10" s="3">
        <v>-1500</v>
      </c>
      <c r="I10" s="42">
        <v>0</v>
      </c>
      <c r="J10" s="29"/>
      <c r="K10" s="30"/>
      <c r="L10" s="3">
        <v>-1500</v>
      </c>
      <c r="M10" s="3">
        <v>-2500</v>
      </c>
      <c r="N10" s="42">
        <v>0</v>
      </c>
      <c r="O10" s="29"/>
      <c r="P10" s="30"/>
      <c r="Q10" s="22">
        <v>-2500</v>
      </c>
      <c r="R10" s="14">
        <f t="shared" si="0"/>
        <v>-1000</v>
      </c>
      <c r="S10" s="14">
        <f t="shared" si="0"/>
        <v>0</v>
      </c>
      <c r="T10" s="14">
        <f t="shared" si="1"/>
        <v>-1000</v>
      </c>
    </row>
    <row r="11" spans="1:20" ht="30">
      <c r="A11" s="1" t="s">
        <v>41</v>
      </c>
      <c r="B11" s="1" t="s">
        <v>11</v>
      </c>
      <c r="C11" s="41" t="s">
        <v>39</v>
      </c>
      <c r="D11" s="30"/>
      <c r="E11" s="1" t="s">
        <v>8</v>
      </c>
      <c r="F11" s="2" t="s">
        <v>42</v>
      </c>
      <c r="G11" s="1"/>
      <c r="H11" s="3">
        <v>-1500</v>
      </c>
      <c r="I11" s="42">
        <v>0</v>
      </c>
      <c r="J11" s="29"/>
      <c r="K11" s="30"/>
      <c r="L11" s="3">
        <v>-1500</v>
      </c>
      <c r="M11" s="3">
        <v>-2500</v>
      </c>
      <c r="N11" s="42">
        <v>0</v>
      </c>
      <c r="O11" s="29"/>
      <c r="P11" s="30"/>
      <c r="Q11" s="22">
        <v>-2500</v>
      </c>
      <c r="R11" s="14">
        <f t="shared" si="0"/>
        <v>-1000</v>
      </c>
      <c r="S11" s="14">
        <f t="shared" si="0"/>
        <v>0</v>
      </c>
      <c r="T11" s="14">
        <f t="shared" si="1"/>
        <v>-1000</v>
      </c>
    </row>
    <row r="12" spans="1:20" ht="45">
      <c r="A12" s="1" t="s">
        <v>43</v>
      </c>
      <c r="B12" s="1" t="s">
        <v>39</v>
      </c>
      <c r="C12" s="41" t="s">
        <v>35</v>
      </c>
      <c r="D12" s="30"/>
      <c r="E12" s="1" t="s">
        <v>35</v>
      </c>
      <c r="F12" s="2" t="s">
        <v>44</v>
      </c>
      <c r="G12" s="1"/>
      <c r="H12" s="3">
        <v>439459.825</v>
      </c>
      <c r="I12" s="42">
        <v>439459.825</v>
      </c>
      <c r="J12" s="29"/>
      <c r="K12" s="30"/>
      <c r="L12" s="3">
        <v>0</v>
      </c>
      <c r="M12" s="3">
        <v>440739.825</v>
      </c>
      <c r="N12" s="42">
        <v>439459.825</v>
      </c>
      <c r="O12" s="29"/>
      <c r="P12" s="30"/>
      <c r="Q12" s="22">
        <v>1280</v>
      </c>
      <c r="R12" s="14">
        <f t="shared" si="0"/>
        <v>1280</v>
      </c>
      <c r="S12" s="14">
        <f t="shared" si="0"/>
        <v>0</v>
      </c>
      <c r="T12" s="14">
        <f t="shared" si="1"/>
        <v>1280</v>
      </c>
    </row>
    <row r="13" spans="1:20" ht="30">
      <c r="A13" s="1" t="s">
        <v>45</v>
      </c>
      <c r="B13" s="1" t="s">
        <v>39</v>
      </c>
      <c r="C13" s="41" t="s">
        <v>8</v>
      </c>
      <c r="D13" s="30"/>
      <c r="E13" s="1" t="s">
        <v>35</v>
      </c>
      <c r="F13" s="2" t="s">
        <v>46</v>
      </c>
      <c r="G13" s="1"/>
      <c r="H13" s="3">
        <v>295716.906</v>
      </c>
      <c r="I13" s="42">
        <v>295716.906</v>
      </c>
      <c r="J13" s="29"/>
      <c r="K13" s="30"/>
      <c r="L13" s="3">
        <v>0</v>
      </c>
      <c r="M13" s="3">
        <v>296996.906</v>
      </c>
      <c r="N13" s="42">
        <v>295716.906</v>
      </c>
      <c r="O13" s="29"/>
      <c r="P13" s="30"/>
      <c r="Q13" s="22">
        <v>1280</v>
      </c>
      <c r="R13" s="14">
        <f t="shared" si="0"/>
        <v>1280</v>
      </c>
      <c r="S13" s="14">
        <f t="shared" si="0"/>
        <v>0</v>
      </c>
      <c r="T13" s="14">
        <f t="shared" si="1"/>
        <v>1280</v>
      </c>
    </row>
    <row r="14" spans="1:20" ht="18.75" customHeight="1">
      <c r="A14" s="1" t="s">
        <v>47</v>
      </c>
      <c r="B14" s="1" t="s">
        <v>39</v>
      </c>
      <c r="C14" s="41" t="s">
        <v>8</v>
      </c>
      <c r="D14" s="30"/>
      <c r="E14" s="1" t="s">
        <v>8</v>
      </c>
      <c r="F14" s="2" t="s">
        <v>48</v>
      </c>
      <c r="G14" s="1"/>
      <c r="H14" s="3">
        <v>295716.906</v>
      </c>
      <c r="I14" s="42">
        <v>295716.906</v>
      </c>
      <c r="J14" s="29"/>
      <c r="K14" s="30"/>
      <c r="L14" s="3">
        <v>0</v>
      </c>
      <c r="M14" s="3">
        <v>296996.906</v>
      </c>
      <c r="N14" s="42">
        <v>295716.906</v>
      </c>
      <c r="O14" s="29"/>
      <c r="P14" s="30"/>
      <c r="Q14" s="22">
        <v>1280</v>
      </c>
      <c r="R14" s="14">
        <f t="shared" si="0"/>
        <v>1280</v>
      </c>
      <c r="S14" s="14">
        <f t="shared" si="0"/>
        <v>0</v>
      </c>
      <c r="T14" s="14">
        <f t="shared" si="1"/>
        <v>1280</v>
      </c>
    </row>
    <row r="15" spans="1:20" ht="30">
      <c r="A15" s="1"/>
      <c r="B15" s="1"/>
      <c r="C15" s="41"/>
      <c r="D15" s="30"/>
      <c r="E15" s="1"/>
      <c r="F15" s="2" t="s">
        <v>77</v>
      </c>
      <c r="G15" s="1" t="s">
        <v>76</v>
      </c>
      <c r="H15" s="3">
        <v>0</v>
      </c>
      <c r="I15" s="42">
        <v>0</v>
      </c>
      <c r="J15" s="29"/>
      <c r="K15" s="30"/>
      <c r="L15" s="3">
        <v>0</v>
      </c>
      <c r="M15" s="3">
        <v>1280</v>
      </c>
      <c r="N15" s="42">
        <v>0</v>
      </c>
      <c r="O15" s="29"/>
      <c r="P15" s="30"/>
      <c r="Q15" s="22">
        <v>1280</v>
      </c>
      <c r="R15" s="14">
        <f t="shared" si="0"/>
        <v>1280</v>
      </c>
      <c r="S15" s="14">
        <f t="shared" si="0"/>
        <v>0</v>
      </c>
      <c r="T15" s="14">
        <f t="shared" si="1"/>
        <v>1280</v>
      </c>
    </row>
    <row r="16" spans="1:20" ht="36.75" customHeight="1">
      <c r="A16" s="1" t="s">
        <v>49</v>
      </c>
      <c r="B16" s="1" t="s">
        <v>50</v>
      </c>
      <c r="C16" s="41" t="s">
        <v>35</v>
      </c>
      <c r="D16" s="30"/>
      <c r="E16" s="1" t="s">
        <v>35</v>
      </c>
      <c r="F16" s="125" t="s">
        <v>51</v>
      </c>
      <c r="G16" s="1"/>
      <c r="H16" s="3">
        <v>343538.0595</v>
      </c>
      <c r="I16" s="42">
        <v>234431.291</v>
      </c>
      <c r="J16" s="29"/>
      <c r="K16" s="30"/>
      <c r="L16" s="3">
        <v>109106.7685</v>
      </c>
      <c r="M16" s="3">
        <v>390708.5595</v>
      </c>
      <c r="N16" s="42">
        <v>281881.791</v>
      </c>
      <c r="O16" s="29"/>
      <c r="P16" s="30"/>
      <c r="Q16" s="22">
        <v>108826.7685</v>
      </c>
      <c r="R16" s="14">
        <f t="shared" si="0"/>
        <v>47170.5</v>
      </c>
      <c r="S16" s="14">
        <f t="shared" si="0"/>
        <v>47450.50000000003</v>
      </c>
      <c r="T16" s="14">
        <f t="shared" si="1"/>
        <v>-280</v>
      </c>
    </row>
    <row r="17" spans="1:20" ht="30">
      <c r="A17" s="1" t="s">
        <v>52</v>
      </c>
      <c r="B17" s="1" t="s">
        <v>50</v>
      </c>
      <c r="C17" s="41" t="s">
        <v>8</v>
      </c>
      <c r="D17" s="30"/>
      <c r="E17" s="1" t="s">
        <v>35</v>
      </c>
      <c r="F17" s="2" t="s">
        <v>53</v>
      </c>
      <c r="G17" s="1"/>
      <c r="H17" s="3">
        <v>343538.0595</v>
      </c>
      <c r="I17" s="42">
        <v>234431.291</v>
      </c>
      <c r="J17" s="29"/>
      <c r="K17" s="30"/>
      <c r="L17" s="3">
        <v>109106.7685</v>
      </c>
      <c r="M17" s="3">
        <v>390708.5595</v>
      </c>
      <c r="N17" s="42">
        <v>281881.791</v>
      </c>
      <c r="O17" s="29"/>
      <c r="P17" s="30"/>
      <c r="Q17" s="22">
        <v>108826.7685</v>
      </c>
      <c r="R17" s="14">
        <f t="shared" si="0"/>
        <v>47170.5</v>
      </c>
      <c r="S17" s="14">
        <f t="shared" si="0"/>
        <v>47450.50000000003</v>
      </c>
      <c r="T17" s="14">
        <f t="shared" si="1"/>
        <v>-280</v>
      </c>
    </row>
    <row r="18" spans="1:20" ht="18.75" customHeight="1">
      <c r="A18" s="1" t="s">
        <v>54</v>
      </c>
      <c r="B18" s="1" t="s">
        <v>50</v>
      </c>
      <c r="C18" s="41" t="s">
        <v>8</v>
      </c>
      <c r="D18" s="30"/>
      <c r="E18" s="1" t="s">
        <v>9</v>
      </c>
      <c r="F18" s="2" t="s">
        <v>55</v>
      </c>
      <c r="G18" s="1"/>
      <c r="H18" s="3">
        <v>343538.0595</v>
      </c>
      <c r="I18" s="42">
        <v>234431.291</v>
      </c>
      <c r="J18" s="29"/>
      <c r="K18" s="30"/>
      <c r="L18" s="3">
        <v>109106.7685</v>
      </c>
      <c r="M18" s="3">
        <v>390708.5595</v>
      </c>
      <c r="N18" s="42">
        <v>281881.791</v>
      </c>
      <c r="O18" s="29"/>
      <c r="P18" s="30"/>
      <c r="Q18" s="22">
        <v>108826.7685</v>
      </c>
      <c r="R18" s="14">
        <f t="shared" si="0"/>
        <v>47170.5</v>
      </c>
      <c r="S18" s="14">
        <f t="shared" si="0"/>
        <v>47450.50000000003</v>
      </c>
      <c r="T18" s="14">
        <f t="shared" si="1"/>
        <v>-280</v>
      </c>
    </row>
    <row r="19" spans="1:20" ht="18.75" customHeight="1">
      <c r="A19" s="1"/>
      <c r="B19" s="1"/>
      <c r="C19" s="41"/>
      <c r="D19" s="30"/>
      <c r="E19" s="1"/>
      <c r="F19" s="2" t="s">
        <v>66</v>
      </c>
      <c r="G19" s="1" t="s">
        <v>67</v>
      </c>
      <c r="H19" s="3">
        <v>234431.291</v>
      </c>
      <c r="I19" s="42">
        <v>234431.291</v>
      </c>
      <c r="J19" s="29"/>
      <c r="K19" s="30"/>
      <c r="L19" s="3">
        <v>0</v>
      </c>
      <c r="M19" s="3">
        <v>281881.791</v>
      </c>
      <c r="N19" s="42">
        <v>281881.791</v>
      </c>
      <c r="O19" s="29"/>
      <c r="P19" s="30"/>
      <c r="Q19" s="22">
        <v>0</v>
      </c>
      <c r="R19" s="14">
        <f t="shared" si="0"/>
        <v>47450.50000000003</v>
      </c>
      <c r="S19" s="14">
        <f t="shared" si="0"/>
        <v>47450.50000000003</v>
      </c>
      <c r="T19" s="14">
        <f t="shared" si="1"/>
        <v>0</v>
      </c>
    </row>
    <row r="20" spans="1:20" ht="18.75" customHeight="1">
      <c r="A20" s="1"/>
      <c r="B20" s="1"/>
      <c r="C20" s="41"/>
      <c r="D20" s="30"/>
      <c r="E20" s="1"/>
      <c r="F20" s="2" t="s">
        <v>69</v>
      </c>
      <c r="G20" s="1" t="s">
        <v>67</v>
      </c>
      <c r="H20" s="3">
        <v>109106.7685</v>
      </c>
      <c r="I20" s="42">
        <v>0</v>
      </c>
      <c r="J20" s="29"/>
      <c r="K20" s="30"/>
      <c r="L20" s="3">
        <v>109106.7685</v>
      </c>
      <c r="M20" s="3">
        <v>108826.7685</v>
      </c>
      <c r="N20" s="42">
        <v>0</v>
      </c>
      <c r="O20" s="29"/>
      <c r="P20" s="30"/>
      <c r="Q20" s="22">
        <v>108826.7685</v>
      </c>
      <c r="R20" s="14">
        <f t="shared" si="0"/>
        <v>-280</v>
      </c>
      <c r="S20" s="14">
        <f t="shared" si="0"/>
        <v>0</v>
      </c>
      <c r="T20" s="14">
        <f t="shared" si="1"/>
        <v>-280</v>
      </c>
    </row>
    <row r="23" spans="1:20" ht="37.5" customHeight="1">
      <c r="A23" s="78" t="s">
        <v>111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</sheetData>
  <sheetProtection/>
  <mergeCells count="62">
    <mergeCell ref="R1:T1"/>
    <mergeCell ref="R2:T2"/>
    <mergeCell ref="S4:T4"/>
    <mergeCell ref="A23:T23"/>
    <mergeCell ref="N19:P19"/>
    <mergeCell ref="N20:P20"/>
    <mergeCell ref="N13:P13"/>
    <mergeCell ref="N14:P14"/>
    <mergeCell ref="N15:P15"/>
    <mergeCell ref="N16:P16"/>
    <mergeCell ref="N17:P17"/>
    <mergeCell ref="N18:P18"/>
    <mergeCell ref="N7:P7"/>
    <mergeCell ref="N8:P8"/>
    <mergeCell ref="N9:P9"/>
    <mergeCell ref="N10:P10"/>
    <mergeCell ref="N11:P11"/>
    <mergeCell ref="N12:P12"/>
    <mergeCell ref="M5:M6"/>
    <mergeCell ref="N5:Q5"/>
    <mergeCell ref="R5:R6"/>
    <mergeCell ref="S5:T5"/>
    <mergeCell ref="I6:K6"/>
    <mergeCell ref="N6:P6"/>
    <mergeCell ref="A3:T3"/>
    <mergeCell ref="J4:L4"/>
    <mergeCell ref="A5:A6"/>
    <mergeCell ref="B5:B6"/>
    <mergeCell ref="C5:D6"/>
    <mergeCell ref="E5:E6"/>
    <mergeCell ref="F5:F6"/>
    <mergeCell ref="G5:G6"/>
    <mergeCell ref="I7:K7"/>
    <mergeCell ref="C8:D8"/>
    <mergeCell ref="I8:K8"/>
    <mergeCell ref="C9:D9"/>
    <mergeCell ref="I9:K9"/>
    <mergeCell ref="H5:H6"/>
    <mergeCell ref="I5:L5"/>
    <mergeCell ref="C7:D7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9:D19"/>
    <mergeCell ref="I19:K19"/>
    <mergeCell ref="C20:D20"/>
    <mergeCell ref="I20:K20"/>
    <mergeCell ref="C16:D16"/>
    <mergeCell ref="I16:K16"/>
    <mergeCell ref="C17:D17"/>
    <mergeCell ref="I17:K17"/>
    <mergeCell ref="C18:D18"/>
    <mergeCell ref="I18:K18"/>
  </mergeCells>
  <printOptions/>
  <pageMargins left="0.38" right="0" top="0.31" bottom="0.1968503937007874" header="0.31" footer="0.1968503937007874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2018-02-09T07:11:04Z</dcterms:created>
  <dcterms:modified xsi:type="dcterms:W3CDTF">2020-03-11T07:37:41Z</dcterms:modified>
  <cp:category/>
  <cp:version/>
  <cp:contentType/>
  <cp:contentStatus/>
</cp:coreProperties>
</file>